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https://nordicecolabel.sharepoint.com/sites/pg-075/Certification/"/>
    </mc:Choice>
  </mc:AlternateContent>
  <xr:revisionPtr revIDLastSave="405" documentId="13_ncr:1_{48137F8C-CF2D-4A68-B6B4-4DD30A9C8EF4}" xr6:coauthVersionLast="47" xr6:coauthVersionMax="47" xr10:uidLastSave="{AAD4EB60-6B40-46EE-95E7-5AF7E4760330}"/>
  <bookViews>
    <workbookView xWindow="-9360" yWindow="-21710" windowWidth="38620" windowHeight="21100" xr2:uid="{00000000-000D-0000-FFFF-FFFF00000000}"/>
  </bookViews>
  <sheets>
    <sheet name="Production Mix (Volume)" sheetId="1" r:id="rId1"/>
    <sheet name="Energy &amp; Water Consumption" sheetId="2" r:id="rId2"/>
    <sheet name="Chemical consumption" sheetId="3" r:id="rId3"/>
    <sheet name="Results_Conclusions" sheetId="6" state="hidden" r:id="rId4"/>
    <sheet name="_Chemical factors" sheetId="4" state="hidden" r:id="rId5"/>
  </sheets>
  <externalReferences>
    <externalReference r:id="rId6"/>
  </externalReferences>
  <definedNames>
    <definedName name="_xlnm.Print_Area" localSheetId="1">'Energy &amp; Water Consumption'!$A$1:$M$34</definedName>
    <definedName name="_xlnm.Print_Area" localSheetId="0">'Production Mix (Volume)'!$A$5:$H$38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D34" i="1"/>
  <c r="D33" i="1"/>
  <c r="D32" i="1"/>
  <c r="D31" i="1"/>
  <c r="D30" i="1"/>
  <c r="D28" i="1"/>
  <c r="D27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C34" i="1"/>
  <c r="C30" i="1"/>
  <c r="C29" i="1"/>
  <c r="C27" i="1"/>
  <c r="C26" i="1"/>
  <c r="C25" i="1"/>
  <c r="C24" i="1"/>
  <c r="C23" i="1"/>
  <c r="C22" i="1"/>
  <c r="C21" i="1"/>
  <c r="C20" i="1"/>
  <c r="C18" i="1"/>
  <c r="C15" i="1"/>
  <c r="C13" i="1"/>
  <c r="C12" i="1"/>
  <c r="C11" i="1"/>
  <c r="C9" i="1"/>
  <c r="C7" i="1"/>
  <c r="E36" i="1"/>
  <c r="R4" i="2"/>
  <c r="R5" i="2"/>
  <c r="R6" i="2"/>
  <c r="R7" i="2"/>
  <c r="R8" i="2"/>
  <c r="R9" i="2"/>
  <c r="R10" i="2"/>
  <c r="R11" i="2"/>
  <c r="R12" i="2"/>
  <c r="R13" i="2"/>
  <c r="S13" i="2" s="1"/>
  <c r="R14" i="2"/>
  <c r="R15" i="2"/>
  <c r="R3" i="2"/>
  <c r="N13" i="2"/>
  <c r="F13" i="2"/>
  <c r="H13" i="2"/>
  <c r="F34" i="1" l="1"/>
  <c r="F7" i="1"/>
  <c r="F32" i="1"/>
  <c r="F31" i="1"/>
  <c r="F30" i="1"/>
  <c r="F33" i="1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59" i="3"/>
  <c r="O460" i="3"/>
  <c r="O461" i="3"/>
  <c r="O462" i="3"/>
  <c r="O463" i="3"/>
  <c r="O464" i="3"/>
  <c r="O465" i="3"/>
  <c r="O466" i="3"/>
  <c r="O467" i="3"/>
  <c r="O468" i="3"/>
  <c r="O469" i="3"/>
  <c r="O470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4" i="3"/>
  <c r="O485" i="3"/>
  <c r="O486" i="3"/>
  <c r="O487" i="3"/>
  <c r="O488" i="3"/>
  <c r="O489" i="3"/>
  <c r="O490" i="3"/>
  <c r="O491" i="3"/>
  <c r="O492" i="3"/>
  <c r="O493" i="3"/>
  <c r="O494" i="3"/>
  <c r="O495" i="3"/>
  <c r="O496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O510" i="3"/>
  <c r="O511" i="3"/>
  <c r="O512" i="3"/>
  <c r="O513" i="3"/>
  <c r="O514" i="3"/>
  <c r="O515" i="3"/>
  <c r="O516" i="3"/>
  <c r="O517" i="3"/>
  <c r="O518" i="3"/>
  <c r="O519" i="3"/>
  <c r="O520" i="3"/>
  <c r="O521" i="3"/>
  <c r="O522" i="3"/>
  <c r="O523" i="3"/>
  <c r="O524" i="3"/>
  <c r="O525" i="3"/>
  <c r="O526" i="3"/>
  <c r="O527" i="3"/>
  <c r="O528" i="3"/>
  <c r="O529" i="3"/>
  <c r="O530" i="3"/>
  <c r="O531" i="3"/>
  <c r="O532" i="3"/>
  <c r="O533" i="3"/>
  <c r="O534" i="3"/>
  <c r="O535" i="3"/>
  <c r="O536" i="3"/>
  <c r="O537" i="3"/>
  <c r="O538" i="3"/>
  <c r="O539" i="3"/>
  <c r="O540" i="3"/>
  <c r="O541" i="3"/>
  <c r="O542" i="3"/>
  <c r="O543" i="3"/>
  <c r="O544" i="3"/>
  <c r="O545" i="3"/>
  <c r="O546" i="3"/>
  <c r="O547" i="3"/>
  <c r="O548" i="3"/>
  <c r="O549" i="3"/>
  <c r="O550" i="3"/>
  <c r="O551" i="3"/>
  <c r="O552" i="3"/>
  <c r="O553" i="3"/>
  <c r="O554" i="3"/>
  <c r="O555" i="3"/>
  <c r="O556" i="3"/>
  <c r="O557" i="3"/>
  <c r="O558" i="3"/>
  <c r="O559" i="3"/>
  <c r="O560" i="3"/>
  <c r="O561" i="3"/>
  <c r="O562" i="3"/>
  <c r="O563" i="3"/>
  <c r="O564" i="3"/>
  <c r="O565" i="3"/>
  <c r="O566" i="3"/>
  <c r="O567" i="3"/>
  <c r="O568" i="3"/>
  <c r="O569" i="3"/>
  <c r="O570" i="3"/>
  <c r="O571" i="3"/>
  <c r="O572" i="3"/>
  <c r="O573" i="3"/>
  <c r="O574" i="3"/>
  <c r="O575" i="3"/>
  <c r="O576" i="3"/>
  <c r="O577" i="3"/>
  <c r="O578" i="3"/>
  <c r="O579" i="3"/>
  <c r="O580" i="3"/>
  <c r="O581" i="3"/>
  <c r="O582" i="3"/>
  <c r="O583" i="3"/>
  <c r="O584" i="3"/>
  <c r="O585" i="3"/>
  <c r="O586" i="3"/>
  <c r="O587" i="3"/>
  <c r="O588" i="3"/>
  <c r="O589" i="3"/>
  <c r="O590" i="3"/>
  <c r="O591" i="3"/>
  <c r="O592" i="3"/>
  <c r="O593" i="3"/>
  <c r="O594" i="3"/>
  <c r="O595" i="3"/>
  <c r="O596" i="3"/>
  <c r="O597" i="3"/>
  <c r="O598" i="3"/>
  <c r="O599" i="3"/>
  <c r="O600" i="3"/>
  <c r="O601" i="3"/>
  <c r="O602" i="3"/>
  <c r="O603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B10" i="3" l="1"/>
  <c r="B12" i="3" s="1"/>
  <c r="D6" i="1"/>
  <c r="C6" i="1"/>
  <c r="C10" i="3" l="1"/>
  <c r="N16" i="2" l="1"/>
  <c r="N4" i="2"/>
  <c r="N5" i="2"/>
  <c r="N6" i="2"/>
  <c r="N7" i="2"/>
  <c r="N8" i="2"/>
  <c r="N9" i="2"/>
  <c r="N10" i="2"/>
  <c r="N11" i="2"/>
  <c r="N12" i="2"/>
  <c r="N14" i="2"/>
  <c r="N15" i="2"/>
  <c r="N3" i="2"/>
  <c r="O15" i="2"/>
  <c r="F15" i="2"/>
  <c r="S14" i="2"/>
  <c r="F14" i="2"/>
  <c r="S12" i="2"/>
  <c r="H12" i="2"/>
  <c r="F12" i="2"/>
  <c r="S11" i="2"/>
  <c r="H11" i="2"/>
  <c r="F11" i="2"/>
  <c r="S10" i="2"/>
  <c r="H10" i="2"/>
  <c r="F10" i="2"/>
  <c r="S9" i="2"/>
  <c r="H9" i="2"/>
  <c r="F9" i="2"/>
  <c r="S8" i="2"/>
  <c r="H8" i="2"/>
  <c r="F8" i="2"/>
  <c r="S7" i="2"/>
  <c r="H7" i="2"/>
  <c r="F7" i="2"/>
  <c r="S6" i="2"/>
  <c r="H6" i="2"/>
  <c r="F6" i="2"/>
  <c r="S5" i="2"/>
  <c r="H5" i="2"/>
  <c r="F5" i="2"/>
  <c r="S4" i="2"/>
  <c r="H4" i="2"/>
  <c r="F4" i="2"/>
  <c r="S3" i="2"/>
  <c r="H3" i="2"/>
  <c r="F3" i="2"/>
  <c r="N17" i="2" l="1"/>
  <c r="P15" i="2"/>
  <c r="Q15" i="2" l="1"/>
  <c r="S15" i="2" s="1"/>
  <c r="P29" i="1" l="1"/>
  <c r="Q29" i="1"/>
  <c r="K29" i="1"/>
  <c r="L29" i="1"/>
  <c r="M29" i="1"/>
  <c r="M32" i="1" s="1"/>
  <c r="N29" i="1"/>
  <c r="O29" i="1"/>
  <c r="J29" i="1"/>
  <c r="E37" i="1" l="1"/>
  <c r="F26" i="1"/>
  <c r="F23" i="1"/>
  <c r="F19" i="1"/>
  <c r="F15" i="1"/>
  <c r="F27" i="1"/>
  <c r="F11" i="1"/>
  <c r="F29" i="1"/>
  <c r="F21" i="1"/>
  <c r="F13" i="1"/>
  <c r="F9" i="1"/>
  <c r="F22" i="1"/>
  <c r="F18" i="1"/>
  <c r="F14" i="1"/>
  <c r="F10" i="1"/>
  <c r="F25" i="1"/>
  <c r="F17" i="1"/>
  <c r="F28" i="1"/>
  <c r="F24" i="1"/>
  <c r="F20" i="1"/>
  <c r="F16" i="1"/>
  <c r="F12" i="1"/>
  <c r="F8" i="1"/>
  <c r="G18" i="1" l="1"/>
  <c r="G34" i="1"/>
  <c r="G7" i="1"/>
  <c r="D4" i="3"/>
  <c r="G16" i="1"/>
  <c r="G24" i="1"/>
  <c r="G19" i="1"/>
  <c r="G9" i="1"/>
  <c r="G13" i="1"/>
  <c r="G21" i="1"/>
  <c r="G25" i="1"/>
  <c r="C31" i="2"/>
  <c r="G14" i="1"/>
  <c r="G22" i="1"/>
  <c r="G20" i="1"/>
  <c r="G17" i="1"/>
  <c r="G29" i="1"/>
  <c r="C26" i="2"/>
  <c r="G27" i="1"/>
  <c r="G10" i="1"/>
  <c r="G11" i="1"/>
  <c r="G8" i="1"/>
  <c r="G15" i="1"/>
  <c r="G12" i="1"/>
  <c r="G23" i="1"/>
  <c r="G28" i="1"/>
  <c r="C21" i="2"/>
  <c r="F36" i="1"/>
  <c r="G30" i="1"/>
  <c r="G31" i="1"/>
  <c r="G32" i="1"/>
  <c r="G33" i="1"/>
  <c r="C4" i="3"/>
  <c r="F4" i="3"/>
  <c r="E4" i="3"/>
  <c r="B4" i="3"/>
  <c r="Q36" i="1" l="1"/>
  <c r="P36" i="1"/>
  <c r="O36" i="1"/>
  <c r="N36" i="1"/>
  <c r="M36" i="1"/>
  <c r="L36" i="1"/>
  <c r="J36" i="1"/>
  <c r="K36" i="1"/>
  <c r="C27" i="2"/>
  <c r="C28" i="2" s="1"/>
  <c r="F3" i="3"/>
  <c r="F5" i="3" s="1"/>
  <c r="D3" i="3"/>
  <c r="D5" i="3" s="1"/>
  <c r="D6" i="3" s="1"/>
  <c r="C22" i="2"/>
  <c r="C23" i="2" s="1"/>
  <c r="O22" i="2" s="1"/>
  <c r="P22" i="2" s="1"/>
  <c r="B3" i="3"/>
  <c r="B5" i="3" s="1"/>
  <c r="C3" i="3"/>
  <c r="C5" i="3" s="1"/>
  <c r="C6" i="3" s="1"/>
  <c r="E3" i="3"/>
  <c r="E5" i="3" s="1"/>
  <c r="C32" i="2"/>
  <c r="C33" i="2" s="1"/>
  <c r="G37" i="1"/>
  <c r="B6" i="3"/>
  <c r="O32" i="2" l="1"/>
  <c r="O27" i="2"/>
  <c r="Q22" i="2"/>
  <c r="P32" i="2" l="1"/>
  <c r="Q32" i="2" s="1"/>
  <c r="R32" i="2" s="1"/>
  <c r="P27" i="2"/>
  <c r="Q27" i="2" s="1"/>
  <c r="R27" i="2" s="1"/>
  <c r="R22" i="2"/>
  <c r="S32" i="2" l="1"/>
  <c r="E33" i="2" s="1"/>
  <c r="F33" i="2" s="1"/>
  <c r="S27" i="2"/>
  <c r="T27" i="2" s="1"/>
  <c r="S22" i="2"/>
  <c r="T22" i="2" s="1"/>
  <c r="E28" i="2" l="1"/>
  <c r="F28" i="2" s="1"/>
  <c r="E23" i="2"/>
  <c r="F23" i="2" s="1"/>
</calcChain>
</file>

<file path=xl/sharedStrings.xml><?xml version="1.0" encoding="utf-8"?>
<sst xmlns="http://schemas.openxmlformats.org/spreadsheetml/2006/main" count="333" uniqueCount="265">
  <si>
    <t>Select language for textile categories:</t>
  </si>
  <si>
    <t>Swedish</t>
  </si>
  <si>
    <t>Danish</t>
  </si>
  <si>
    <t>Factor Values</t>
  </si>
  <si>
    <t>English</t>
  </si>
  <si>
    <t>O6</t>
  </si>
  <si>
    <t>O7</t>
  </si>
  <si>
    <t>O8</t>
  </si>
  <si>
    <t>O11</t>
  </si>
  <si>
    <t>O12</t>
  </si>
  <si>
    <t>O13</t>
  </si>
  <si>
    <t>O14</t>
  </si>
  <si>
    <t>O15</t>
  </si>
  <si>
    <t>Danish1</t>
  </si>
  <si>
    <t>Danish2</t>
  </si>
  <si>
    <t>English1</t>
  </si>
  <si>
    <t>English2</t>
  </si>
  <si>
    <t>Finnish1</t>
  </si>
  <si>
    <t>Finnish2</t>
  </si>
  <si>
    <t>Norwegian1</t>
  </si>
  <si>
    <t>Norwegian2</t>
  </si>
  <si>
    <t>Swedish1</t>
  </si>
  <si>
    <t>Swedish2</t>
  </si>
  <si>
    <t>Kg</t>
  </si>
  <si>
    <t>%-total</t>
  </si>
  <si>
    <t>%-excl. dry cleaning</t>
  </si>
  <si>
    <t>ENERGY</t>
  </si>
  <si>
    <t>CLIMATE</t>
  </si>
  <si>
    <t>WATER</t>
  </si>
  <si>
    <t>100H410+10H411+H412</t>
  </si>
  <si>
    <t>CDV</t>
  </si>
  <si>
    <t>KLOR</t>
  </si>
  <si>
    <t>P</t>
  </si>
  <si>
    <t>anNBO</t>
  </si>
  <si>
    <t>Tekstilkategorier</t>
  </si>
  <si>
    <t xml:space="preserve">Underkategorier </t>
  </si>
  <si>
    <t>Textile Categories</t>
  </si>
  <si>
    <t>Sub Categories</t>
  </si>
  <si>
    <t>Textilkategorier</t>
  </si>
  <si>
    <t>1)</t>
  </si>
  <si>
    <t>1a</t>
  </si>
  <si>
    <t>Arbejdstøj fra industri, køkken, slagteri, charcuteri, fiskeindustri og lignende</t>
  </si>
  <si>
    <t>Hvidt arbejdstøj fra f.eks. Levnedsmiddelindustrien</t>
  </si>
  <si>
    <t>Workwear for industry, kitchen, slaugherhouse, fishindustry etc.</t>
  </si>
  <si>
    <t>White workwear e.g. for the food industry</t>
  </si>
  <si>
    <t>Arbetskläder till industri, kök, slakteri, fiskeindustri och liknande</t>
  </si>
  <si>
    <t>Vita arbetskläder från t.ex. livsmedelsindustrin</t>
  </si>
  <si>
    <t>1b</t>
  </si>
  <si>
    <t>Køkkentøj</t>
  </si>
  <si>
    <t>Kitchen textiles</t>
  </si>
  <si>
    <t>Kökstextilier och handdukar</t>
  </si>
  <si>
    <t>1c</t>
  </si>
  <si>
    <t>Køkkentøj (inkl. viskestykker, kokkestykker og karklude)</t>
  </si>
  <si>
    <t>Farvet arbejdstøj og  øvrige tekstiler</t>
  </si>
  <si>
    <t xml:space="preserve">Kitchen textiles (incl. kitchen towels, dishcloths, kitchen cloths) </t>
  </si>
  <si>
    <t>Dyed workwear and other textiles</t>
  </si>
  <si>
    <t xml:space="preserve">Kökstextilier (torkdukar och handdukar) </t>
  </si>
  <si>
    <t xml:space="preserve">Färgade arbetskläder och andra textilier  </t>
  </si>
  <si>
    <t>1d</t>
  </si>
  <si>
    <t>Arbejdstøj fra fiskeindustrien</t>
  </si>
  <si>
    <t>Workwear from the fish industry</t>
  </si>
  <si>
    <t>Arbetskläder från fiskeindustrin</t>
  </si>
  <si>
    <t>2)</t>
  </si>
  <si>
    <t>2a</t>
  </si>
  <si>
    <t>Arbejdstøj til institution, handel og service</t>
  </si>
  <si>
    <t>Hvidt</t>
  </si>
  <si>
    <t>Workwear for institutions, trade and service</t>
  </si>
  <si>
    <t>White</t>
  </si>
  <si>
    <t>Arbetskläder till institution/handel/service</t>
  </si>
  <si>
    <t xml:space="preserve">Vitt </t>
  </si>
  <si>
    <t>2b</t>
  </si>
  <si>
    <t>Sko</t>
  </si>
  <si>
    <t>Øvrigt</t>
  </si>
  <si>
    <t>Shoes</t>
  </si>
  <si>
    <t>Other</t>
  </si>
  <si>
    <t>Skor</t>
  </si>
  <si>
    <t>Annat</t>
  </si>
  <si>
    <t>3)</t>
  </si>
  <si>
    <t>3a</t>
  </si>
  <si>
    <t>Hoteltekstil</t>
  </si>
  <si>
    <t>Hotellinned</t>
  </si>
  <si>
    <t>Hotels</t>
  </si>
  <si>
    <t>Hotel linnen</t>
  </si>
  <si>
    <t>Hotell</t>
  </si>
  <si>
    <t>Hotellinne</t>
  </si>
  <si>
    <t>3b</t>
  </si>
  <si>
    <t>Hyttelinned</t>
  </si>
  <si>
    <t>Cabin linen</t>
  </si>
  <si>
    <t>Stuglogilinne</t>
  </si>
  <si>
    <t>4)</t>
  </si>
  <si>
    <t>4a</t>
  </si>
  <si>
    <t>Restaurant</t>
  </si>
  <si>
    <t>Hvide duge</t>
  </si>
  <si>
    <t>Restaurants</t>
  </si>
  <si>
    <t>White tablecloths</t>
  </si>
  <si>
    <t>Restaurang</t>
  </si>
  <si>
    <t xml:space="preserve">Vita dukar  </t>
  </si>
  <si>
    <t>4b</t>
  </si>
  <si>
    <t>Hvide servietter</t>
  </si>
  <si>
    <t>White napkins</t>
  </si>
  <si>
    <t>Vita servetter</t>
  </si>
  <si>
    <t>4c</t>
  </si>
  <si>
    <t>Farvede duge og øvrige tekstiler</t>
  </si>
  <si>
    <t>Dyed tablecloths and other textiles</t>
  </si>
  <si>
    <t>Färgade dukar och andra textilier</t>
  </si>
  <si>
    <t>5)</t>
  </si>
  <si>
    <t>5a</t>
  </si>
  <si>
    <t>Sygehus/plejehjem</t>
  </si>
  <si>
    <t>Blod- og smittetøj</t>
  </si>
  <si>
    <t>Hospitals/care homes</t>
  </si>
  <si>
    <t>Blod clothes' and infected textiles.</t>
  </si>
  <si>
    <t>Sjukhus/vårdhem</t>
  </si>
  <si>
    <t xml:space="preserve">Blodfläckade och nedsmittade textilier </t>
  </si>
  <si>
    <t>5b</t>
  </si>
  <si>
    <t>Øvrige tekstiler</t>
  </si>
  <si>
    <t>Other textiles</t>
  </si>
  <si>
    <t>Andra textilier</t>
  </si>
  <si>
    <t>6)</t>
  </si>
  <si>
    <t>6a</t>
  </si>
  <si>
    <t>Dyner og puder</t>
  </si>
  <si>
    <t>Duvets and pillows</t>
  </si>
  <si>
    <t>Täcken och kuddar</t>
  </si>
  <si>
    <t>7)</t>
  </si>
  <si>
    <t>7a</t>
  </si>
  <si>
    <t>Mopper og rengøringsklude</t>
  </si>
  <si>
    <t>Mops and cleaning wipes/cloths</t>
  </si>
  <si>
    <t>Moppar  och rengöringsdukar</t>
  </si>
  <si>
    <t>8)</t>
  </si>
  <si>
    <t>8a</t>
  </si>
  <si>
    <t>Offshore-måtter</t>
  </si>
  <si>
    <t>Offshore-mats</t>
  </si>
  <si>
    <t>Offshore-mattor</t>
  </si>
  <si>
    <t>9)</t>
  </si>
  <si>
    <t>9a</t>
  </si>
  <si>
    <t>Andre måtter</t>
  </si>
  <si>
    <t>Other mats</t>
  </si>
  <si>
    <t xml:space="preserve">Andra mattor </t>
  </si>
  <si>
    <t>10)</t>
  </si>
  <si>
    <t>10a</t>
  </si>
  <si>
    <t>Håndklæderuller</t>
  </si>
  <si>
    <t>Towel rolls</t>
  </si>
  <si>
    <t>Tyghandduksrullar</t>
  </si>
  <si>
    <t>11)</t>
  </si>
  <si>
    <t>11a</t>
  </si>
  <si>
    <t>Industriklude</t>
  </si>
  <si>
    <t>Industrial wipers</t>
  </si>
  <si>
    <t>Industritorkdukar</t>
  </si>
  <si>
    <t>12)</t>
  </si>
  <si>
    <t>12a</t>
  </si>
  <si>
    <t>Kemisk rens</t>
  </si>
  <si>
    <t>Dry cleaning</t>
  </si>
  <si>
    <t xml:space="preserve">Kemtvätt </t>
  </si>
  <si>
    <t>13)</t>
  </si>
  <si>
    <t>13a</t>
  </si>
  <si>
    <t>Privattøj fra husholdninger/institutioner</t>
  </si>
  <si>
    <t>Textiles from households</t>
  </si>
  <si>
    <t>Privata kläder från hushåll/institutioner</t>
  </si>
  <si>
    <t>13b</t>
  </si>
  <si>
    <t>14)</t>
  </si>
  <si>
    <t>14a</t>
  </si>
  <si>
    <t>Övrigt</t>
  </si>
  <si>
    <t>15)</t>
  </si>
  <si>
    <t>15a</t>
  </si>
  <si>
    <t>Cleanroom*</t>
  </si>
  <si>
    <t>Workwear: Class A-B, ISO 4-6</t>
  </si>
  <si>
    <t>Arbetskläder: Klass A-B, ISO 4-6</t>
  </si>
  <si>
    <t>15b</t>
  </si>
  <si>
    <t>Workwear: Class C-D, ISO 7-8</t>
  </si>
  <si>
    <t>Arbetskläder: Klass C-D, ISO 7-8</t>
  </si>
  <si>
    <t>15c</t>
  </si>
  <si>
    <t>Mops, cleaning cloths and other: Class A-B, ISO 4-6</t>
  </si>
  <si>
    <t>Moppar, rengöringsdukar och övrigt: Class A-B, ISO 4-6</t>
  </si>
  <si>
    <t>15d</t>
  </si>
  <si>
    <t>Mops, cleaning cloths and other: Class C-D, ISO 7-8</t>
  </si>
  <si>
    <t>Moppar, rengöringsdukar och övrigt: Class C-D, ISO 7-8</t>
  </si>
  <si>
    <t>15e</t>
  </si>
  <si>
    <t>* of which for autoclaving</t>
  </si>
  <si>
    <t>all cleanroom subcategories</t>
  </si>
  <si>
    <t>* varav mängd som autoklaveras</t>
  </si>
  <si>
    <t>samtliga cleanroom-underkategorier</t>
  </si>
  <si>
    <t>Specific factor values/kg for laundry</t>
  </si>
  <si>
    <t>TOTAL [kg]</t>
  </si>
  <si>
    <t>TOTAL excl. dry cleaning [kg]</t>
  </si>
  <si>
    <t>20191022 JF/THA</t>
  </si>
  <si>
    <t>20260324 JH</t>
  </si>
  <si>
    <t>Fuel</t>
  </si>
  <si>
    <t>Consumption</t>
  </si>
  <si>
    <t>…of which for internal WWTP</t>
  </si>
  <si>
    <t>…of which fuel for VOC stripper</t>
  </si>
  <si>
    <t>Energy factor</t>
  </si>
  <si>
    <t>Unit</t>
  </si>
  <si>
    <r>
      <t>CO</t>
    </r>
    <r>
      <rPr>
        <b/>
        <vertAlign val="subscript"/>
        <sz val="10"/>
        <rFont val="Arial"/>
        <family val="2"/>
      </rPr>
      <t>2 factor</t>
    </r>
  </si>
  <si>
    <t>Fejlkontrol</t>
  </si>
  <si>
    <t xml:space="preserve">Calculated energy </t>
  </si>
  <si>
    <t>Calculated CO2</t>
  </si>
  <si>
    <t>Natural gas</t>
  </si>
  <si>
    <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-N</t>
    </r>
  </si>
  <si>
    <r>
      <t>kWh/m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-N</t>
    </r>
  </si>
  <si>
    <t>g/kWh</t>
  </si>
  <si>
    <t>Fuel oil</t>
  </si>
  <si>
    <t>kg</t>
  </si>
  <si>
    <t>kWh/kg</t>
  </si>
  <si>
    <t>LPG</t>
  </si>
  <si>
    <t>Petroleum coke</t>
  </si>
  <si>
    <t>Coke</t>
  </si>
  <si>
    <t>Straw</t>
  </si>
  <si>
    <t>Pellets</t>
  </si>
  <si>
    <t>Wood waste</t>
  </si>
  <si>
    <t>Wood chips</t>
  </si>
  <si>
    <t>dm3
wood chip volume</t>
  </si>
  <si>
    <t>kWh/dm3
wood chip volume</t>
  </si>
  <si>
    <t>Biogas</t>
  </si>
  <si>
    <t>kWh</t>
  </si>
  <si>
    <t>kWh/kWh</t>
  </si>
  <si>
    <t>Biooil</t>
  </si>
  <si>
    <t>District heating</t>
  </si>
  <si>
    <t>Ikke "egenproduceret fornybar"</t>
  </si>
  <si>
    <t>Fratræk 1,5</t>
  </si>
  <si>
    <t>Fratræk 1,1</t>
  </si>
  <si>
    <t>Electricity inclusive own produced</t>
  </si>
  <si>
    <t>g/kWh supplied</t>
  </si>
  <si>
    <t>…of which own produced renewable electricity</t>
  </si>
  <si>
    <t>Water Consumption</t>
  </si>
  <si>
    <r>
      <t>m</t>
    </r>
    <r>
      <rPr>
        <vertAlign val="superscript"/>
        <sz val="10"/>
        <rFont val="Arial"/>
        <family val="2"/>
      </rPr>
      <t>3</t>
    </r>
  </si>
  <si>
    <t>Energy</t>
  </si>
  <si>
    <t>Energy consumption</t>
  </si>
  <si>
    <t>Allowed energy consumption</t>
  </si>
  <si>
    <t>% of allowed</t>
  </si>
  <si>
    <t>Þ</t>
  </si>
  <si>
    <t>Greenhouse gas emissions</t>
  </si>
  <si>
    <t>GHG emissions</t>
  </si>
  <si>
    <r>
      <t>gCO</t>
    </r>
    <r>
      <rPr>
        <vertAlign val="subscript"/>
        <sz val="10"/>
        <rFont val="Arial"/>
        <family val="2"/>
      </rPr>
      <t xml:space="preserve">2 </t>
    </r>
    <r>
      <rPr>
        <sz val="10"/>
        <rFont val="Arial"/>
        <family val="2"/>
      </rPr>
      <t>eq./kg</t>
    </r>
  </si>
  <si>
    <t>Allowed GHG emissions</t>
  </si>
  <si>
    <t>Water</t>
  </si>
  <si>
    <t>Water consumption</t>
  </si>
  <si>
    <t>l/kg</t>
  </si>
  <si>
    <t>Allowed water consumption</t>
  </si>
  <si>
    <r>
      <rPr>
        <b/>
        <sz val="10"/>
        <color theme="1"/>
        <rFont val="Arial"/>
        <family val="2"/>
      </rPr>
      <t>O11 + P5:</t>
    </r>
    <r>
      <rPr>
        <sz val="10"/>
        <color theme="1"/>
        <rFont val="Arial"/>
        <family val="2"/>
      </rPr>
      <t xml:space="preserve"> Substances</t>
    </r>
    <r>
      <rPr>
        <vertAlign val="subscript"/>
        <sz val="10"/>
        <color theme="1"/>
        <rFont val="Arial"/>
        <family val="2"/>
      </rPr>
      <t>H410,H411,H412</t>
    </r>
  </si>
  <si>
    <r>
      <rPr>
        <b/>
        <sz val="10"/>
        <color theme="1"/>
        <rFont val="Arial"/>
        <family val="2"/>
      </rPr>
      <t xml:space="preserve">O12 + P6: </t>
    </r>
    <r>
      <rPr>
        <sz val="10"/>
        <color theme="1"/>
        <rFont val="Arial"/>
        <family val="2"/>
      </rPr>
      <t>CDV</t>
    </r>
  </si>
  <si>
    <r>
      <rPr>
        <b/>
        <sz val="10"/>
        <color theme="1"/>
        <rFont val="Arial"/>
        <family val="2"/>
      </rPr>
      <t xml:space="preserve">O11 + P7: </t>
    </r>
    <r>
      <rPr>
        <sz val="10"/>
        <color theme="1"/>
        <rFont val="Arial"/>
        <family val="2"/>
      </rPr>
      <t>Chlorine</t>
    </r>
  </si>
  <si>
    <r>
      <rPr>
        <b/>
        <sz val="10"/>
        <color theme="1"/>
        <rFont val="Arial"/>
        <family val="2"/>
      </rPr>
      <t xml:space="preserve">O14: </t>
    </r>
    <r>
      <rPr>
        <sz val="10"/>
        <color theme="1"/>
        <rFont val="Arial"/>
        <family val="2"/>
      </rPr>
      <t>Phosphorous</t>
    </r>
  </si>
  <si>
    <r>
      <rPr>
        <b/>
        <sz val="10"/>
        <color theme="1"/>
        <rFont val="Arial"/>
        <family val="2"/>
      </rPr>
      <t>O15:</t>
    </r>
    <r>
      <rPr>
        <sz val="10"/>
        <color theme="1"/>
        <rFont val="Arial"/>
        <family val="2"/>
      </rPr>
      <t xml:space="preserve"> anNBO</t>
    </r>
  </si>
  <si>
    <t>[g/kg]</t>
  </si>
  <si>
    <t>[litres/kg]</t>
  </si>
  <si>
    <t>[mg/kg]</t>
  </si>
  <si>
    <t>Content allowed/limit value</t>
  </si>
  <si>
    <t>Actual from used chemicals</t>
  </si>
  <si>
    <t>POINTS</t>
  </si>
  <si>
    <t>Share of ecolabelled laundry chemicals at the laundry*:</t>
  </si>
  <si>
    <t>*Excluding non ecolabelled chemicals based on peracetic acid, hydrogen peroxide, chlorine or alkali.</t>
  </si>
  <si>
    <t>P8 Ecolabelled chemical points</t>
  </si>
  <si>
    <t>Filled in by laundry</t>
  </si>
  <si>
    <t>For internal use by Nordic Ecolabelling -&gt;</t>
  </si>
  <si>
    <t>Product</t>
  </si>
  <si>
    <t>Supplier</t>
  </si>
  <si>
    <t>Consumption [kg]</t>
  </si>
  <si>
    <t>Note</t>
  </si>
  <si>
    <t>ID#</t>
  </si>
  <si>
    <t>Name lookup</t>
  </si>
  <si>
    <t>Status</t>
  </si>
  <si>
    <t>100xH410+10xH411+H412</t>
  </si>
  <si>
    <t>Cl</t>
  </si>
  <si>
    <t>May be excluded in calculation of O18?</t>
  </si>
  <si>
    <t>Ecolabelled?</t>
  </si>
  <si>
    <t>Licence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</si>
</sst>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_-* #,##0.000\ _k_r_._-;\-* #,##0.000\ _k_r_._-;_-* &quot;-&quot;??\ _k_r_.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 tint="0.499984740745262"/>
      <name val="Arial"/>
      <family val="2"/>
    </font>
    <font>
      <b/>
      <vertAlign val="subscript"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1" tint="0.499984740745262"/>
      <name val="Arial"/>
      <family val="2"/>
    </font>
    <font>
      <b/>
      <u/>
      <sz val="11"/>
      <color theme="1"/>
      <name val="Calibri"/>
      <family val="2"/>
      <scheme val="minor"/>
    </font>
    <font>
      <vertAlign val="subscript"/>
      <sz val="10"/>
      <name val="Arial"/>
      <family val="2"/>
    </font>
    <font>
      <b/>
      <sz val="10"/>
      <color theme="0"/>
      <name val="Symbol"/>
      <family val="1"/>
      <charset val="2"/>
    </font>
    <font>
      <vertAlign val="subscript"/>
      <sz val="10"/>
      <color theme="1"/>
      <name val="Arial"/>
      <family val="2"/>
    </font>
    <font>
      <b/>
      <sz val="10"/>
      <color theme="0"/>
      <name val="Arial"/>
      <family val="2"/>
    </font>
    <font>
      <i/>
      <sz val="10"/>
      <color rgb="FF000000"/>
      <name val="Arial"/>
    </font>
    <font>
      <i/>
      <sz val="10"/>
      <color theme="1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top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165" fontId="2" fillId="0" borderId="1" xfId="2" applyNumberFormat="1" applyFont="1" applyBorder="1"/>
    <xf numFmtId="166" fontId="2" fillId="0" borderId="1" xfId="1" applyNumberFormat="1" applyFont="1" applyBorder="1"/>
    <xf numFmtId="165" fontId="2" fillId="2" borderId="1" xfId="2" applyNumberFormat="1" applyFont="1" applyFill="1" applyBorder="1"/>
    <xf numFmtId="165" fontId="2" fillId="0" borderId="0" xfId="0" applyNumberFormat="1" applyFont="1"/>
    <xf numFmtId="165" fontId="2" fillId="0" borderId="0" xfId="2" applyNumberFormat="1" applyFont="1"/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1" applyFont="1"/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164" fontId="2" fillId="0" borderId="5" xfId="1" applyFont="1" applyBorder="1"/>
    <xf numFmtId="166" fontId="2" fillId="0" borderId="5" xfId="1" applyNumberFormat="1" applyFont="1" applyBorder="1"/>
    <xf numFmtId="164" fontId="2" fillId="0" borderId="7" xfId="1" applyFont="1" applyBorder="1"/>
    <xf numFmtId="166" fontId="2" fillId="0" borderId="7" xfId="1" applyNumberFormat="1" applyFont="1" applyBorder="1"/>
    <xf numFmtId="164" fontId="2" fillId="0" borderId="6" xfId="1" applyFont="1" applyBorder="1"/>
    <xf numFmtId="166" fontId="2" fillId="0" borderId="6" xfId="1" applyNumberFormat="1" applyFont="1" applyBorder="1"/>
    <xf numFmtId="164" fontId="2" fillId="0" borderId="6" xfId="1" applyFont="1" applyFill="1" applyBorder="1"/>
    <xf numFmtId="164" fontId="2" fillId="0" borderId="8" xfId="1" applyFont="1" applyBorder="1"/>
    <xf numFmtId="166" fontId="2" fillId="0" borderId="8" xfId="1" applyNumberFormat="1" applyFont="1" applyBorder="1"/>
    <xf numFmtId="164" fontId="2" fillId="0" borderId="8" xfId="1" applyFont="1" applyFill="1" applyBorder="1"/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8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>
      <alignment vertical="center" wrapText="1"/>
    </xf>
    <xf numFmtId="0" fontId="9" fillId="0" borderId="8" xfId="0" applyFont="1" applyBorder="1" applyAlignment="1" applyProtection="1">
      <alignment vertical="center" wrapText="1"/>
      <protection locked="0"/>
    </xf>
    <xf numFmtId="0" fontId="9" fillId="0" borderId="8" xfId="0" applyFont="1" applyBorder="1" applyAlignment="1">
      <alignment vertical="center" wrapText="1"/>
    </xf>
    <xf numFmtId="167" fontId="7" fillId="0" borderId="8" xfId="1" applyNumberFormat="1" applyFont="1" applyBorder="1" applyAlignment="1" applyProtection="1">
      <alignment vertical="center" wrapText="1"/>
      <protection locked="0"/>
    </xf>
    <xf numFmtId="0" fontId="7" fillId="0" borderId="1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64" fontId="7" fillId="0" borderId="0" xfId="1" applyFont="1" applyBorder="1" applyAlignment="1">
      <alignment vertical="center" wrapText="1"/>
    </xf>
    <xf numFmtId="0" fontId="7" fillId="0" borderId="13" xfId="0" applyFont="1" applyBorder="1" applyAlignment="1" applyProtection="1">
      <alignment vertical="center" wrapText="1"/>
      <protection locked="0"/>
    </xf>
    <xf numFmtId="0" fontId="7" fillId="0" borderId="13" xfId="0" applyFont="1" applyBorder="1" applyAlignment="1">
      <alignment vertical="center" wrapText="1"/>
    </xf>
    <xf numFmtId="0" fontId="9" fillId="0" borderId="13" xfId="0" applyFont="1" applyBorder="1" applyAlignment="1" applyProtection="1">
      <alignment vertical="center" wrapText="1"/>
      <protection locked="0"/>
    </xf>
    <xf numFmtId="0" fontId="9" fillId="0" borderId="13" xfId="0" applyFont="1" applyBorder="1" applyAlignment="1">
      <alignment vertical="center" wrapText="1"/>
    </xf>
    <xf numFmtId="167" fontId="7" fillId="0" borderId="13" xfId="1" applyNumberFormat="1" applyFont="1" applyBorder="1" applyAlignment="1" applyProtection="1">
      <alignment vertical="center" wrapText="1"/>
      <protection locked="0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 applyProtection="1">
      <alignment vertical="center" wrapText="1"/>
      <protection locked="0"/>
    </xf>
    <xf numFmtId="0" fontId="7" fillId="0" borderId="15" xfId="0" applyFont="1" applyBorder="1" applyAlignment="1">
      <alignment vertical="center" wrapText="1"/>
    </xf>
    <xf numFmtId="0" fontId="9" fillId="0" borderId="15" xfId="0" applyFont="1" applyBorder="1" applyAlignment="1" applyProtection="1">
      <alignment vertical="center" wrapText="1"/>
      <protection locked="0"/>
    </xf>
    <xf numFmtId="0" fontId="9" fillId="0" borderId="15" xfId="0" applyFont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167" fontId="7" fillId="0" borderId="15" xfId="1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167" fontId="7" fillId="0" borderId="8" xfId="1" applyNumberFormat="1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6" xfId="0" applyFont="1" applyBorder="1" applyProtection="1">
      <protection locked="0"/>
    </xf>
    <xf numFmtId="0" fontId="9" fillId="0" borderId="18" xfId="0" applyFont="1" applyBorder="1"/>
    <xf numFmtId="0" fontId="7" fillId="0" borderId="0" xfId="0" applyFont="1"/>
    <xf numFmtId="0" fontId="7" fillId="0" borderId="19" xfId="0" applyFont="1" applyBorder="1"/>
    <xf numFmtId="0" fontId="7" fillId="0" borderId="20" xfId="0" applyFont="1" applyBorder="1"/>
    <xf numFmtId="0" fontId="10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0" fillId="0" borderId="24" xfId="0" applyBorder="1"/>
    <xf numFmtId="164" fontId="7" fillId="0" borderId="0" xfId="0" applyNumberFormat="1" applyFont="1"/>
    <xf numFmtId="0" fontId="7" fillId="0" borderId="25" xfId="0" applyFont="1" applyBorder="1"/>
    <xf numFmtId="9" fontId="7" fillId="0" borderId="0" xfId="2" applyFont="1" applyBorder="1"/>
    <xf numFmtId="0" fontId="10" fillId="0" borderId="24" xfId="0" applyFont="1" applyBorder="1"/>
    <xf numFmtId="166" fontId="7" fillId="0" borderId="0" xfId="0" applyNumberFormat="1" applyFont="1"/>
    <xf numFmtId="167" fontId="7" fillId="0" borderId="0" xfId="0" applyNumberFormat="1" applyFont="1"/>
    <xf numFmtId="0" fontId="0" fillId="0" borderId="26" xfId="0" applyBorder="1"/>
    <xf numFmtId="9" fontId="7" fillId="0" borderId="27" xfId="2" applyFont="1" applyBorder="1"/>
    <xf numFmtId="164" fontId="7" fillId="0" borderId="8" xfId="1" applyFont="1" applyBorder="1" applyAlignment="1" applyProtection="1">
      <alignment vertical="center" wrapText="1"/>
      <protection locked="0"/>
    </xf>
    <xf numFmtId="164" fontId="7" fillId="0" borderId="13" xfId="1" applyFont="1" applyBorder="1" applyAlignment="1" applyProtection="1">
      <alignment vertical="center" wrapText="1"/>
      <protection locked="0"/>
    </xf>
    <xf numFmtId="164" fontId="7" fillId="0" borderId="15" xfId="1" applyFont="1" applyBorder="1" applyAlignment="1" applyProtection="1">
      <alignment vertical="center" wrapText="1"/>
      <protection locked="0"/>
    </xf>
    <xf numFmtId="164" fontId="7" fillId="0" borderId="8" xfId="1" applyFont="1" applyBorder="1" applyAlignment="1">
      <alignment vertical="center" wrapText="1"/>
    </xf>
    <xf numFmtId="164" fontId="7" fillId="0" borderId="0" xfId="1" applyFont="1" applyBorder="1"/>
    <xf numFmtId="0" fontId="7" fillId="0" borderId="29" xfId="0" applyFont="1" applyBorder="1"/>
    <xf numFmtId="9" fontId="7" fillId="0" borderId="0" xfId="0" applyNumberFormat="1" applyFont="1"/>
    <xf numFmtId="9" fontId="0" fillId="0" borderId="0" xfId="0" applyNumberFormat="1"/>
    <xf numFmtId="0" fontId="7" fillId="0" borderId="0" xfId="0" applyFont="1" applyAlignment="1">
      <alignment horizontal="right"/>
    </xf>
    <xf numFmtId="0" fontId="12" fillId="0" borderId="25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166" fontId="2" fillId="0" borderId="1" xfId="1" applyNumberFormat="1" applyFont="1" applyBorder="1" applyAlignment="1" applyProtection="1">
      <alignment vertical="center" wrapText="1"/>
      <protection locked="0"/>
    </xf>
    <xf numFmtId="166" fontId="2" fillId="0" borderId="1" xfId="1" applyNumberFormat="1" applyFont="1" applyBorder="1" applyProtection="1">
      <protection locked="0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Protection="1">
      <protection locked="0"/>
    </xf>
    <xf numFmtId="164" fontId="2" fillId="0" borderId="5" xfId="1" applyFont="1" applyFill="1" applyBorder="1"/>
    <xf numFmtId="164" fontId="2" fillId="0" borderId="7" xfId="1" applyFont="1" applyFill="1" applyBorder="1"/>
    <xf numFmtId="166" fontId="2" fillId="0" borderId="5" xfId="1" applyNumberFormat="1" applyFont="1" applyFill="1" applyBorder="1"/>
    <xf numFmtId="166" fontId="2" fillId="0" borderId="6" xfId="1" applyNumberFormat="1" applyFont="1" applyFill="1" applyBorder="1"/>
    <xf numFmtId="166" fontId="2" fillId="0" borderId="7" xfId="1" applyNumberFormat="1" applyFont="1" applyFill="1" applyBorder="1"/>
    <xf numFmtId="164" fontId="2" fillId="0" borderId="0" xfId="1" applyFont="1" applyBorder="1"/>
    <xf numFmtId="164" fontId="2" fillId="0" borderId="0" xfId="1" applyFont="1" applyFill="1" applyBorder="1"/>
    <xf numFmtId="166" fontId="2" fillId="0" borderId="0" xfId="1" applyNumberFormat="1" applyFont="1"/>
    <xf numFmtId="167" fontId="2" fillId="0" borderId="0" xfId="1" applyNumberFormat="1" applyFont="1"/>
    <xf numFmtId="9" fontId="2" fillId="0" borderId="0" xfId="2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4" fillId="3" borderId="0" xfId="0" applyFont="1" applyFill="1"/>
    <xf numFmtId="0" fontId="2" fillId="4" borderId="0" xfId="0" applyFont="1" applyFill="1"/>
    <xf numFmtId="0" fontId="14" fillId="4" borderId="0" xfId="0" applyFont="1" applyFill="1"/>
    <xf numFmtId="164" fontId="7" fillId="0" borderId="8" xfId="1" applyFont="1" applyBorder="1" applyProtection="1">
      <protection locked="0"/>
    </xf>
    <xf numFmtId="165" fontId="2" fillId="0" borderId="0" xfId="2" applyNumberFormat="1" applyFont="1" applyAlignment="1">
      <alignment horizontal="right"/>
    </xf>
    <xf numFmtId="166" fontId="2" fillId="0" borderId="0" xfId="1" applyNumberFormat="1" applyFont="1" applyProtection="1">
      <protection locked="0"/>
    </xf>
    <xf numFmtId="168" fontId="2" fillId="0" borderId="0" xfId="2" applyNumberFormat="1" applyFont="1"/>
    <xf numFmtId="166" fontId="3" fillId="0" borderId="0" xfId="1" applyNumberFormat="1" applyFont="1"/>
    <xf numFmtId="1" fontId="3" fillId="0" borderId="0" xfId="2" applyNumberFormat="1" applyFont="1"/>
    <xf numFmtId="166" fontId="3" fillId="0" borderId="0" xfId="1" applyNumberFormat="1" applyFont="1" applyFill="1"/>
    <xf numFmtId="0" fontId="2" fillId="0" borderId="0" xfId="0" applyFont="1" applyAlignment="1">
      <alignment horizontal="center"/>
    </xf>
    <xf numFmtId="0" fontId="3" fillId="0" borderId="0" xfId="0" applyFont="1"/>
    <xf numFmtId="164" fontId="2" fillId="0" borderId="30" xfId="1" applyFont="1" applyBorder="1"/>
    <xf numFmtId="166" fontId="2" fillId="0" borderId="30" xfId="1" applyNumberFormat="1" applyFont="1" applyBorder="1"/>
    <xf numFmtId="164" fontId="2" fillId="0" borderId="31" xfId="1" applyFont="1" applyBorder="1"/>
    <xf numFmtId="166" fontId="2" fillId="0" borderId="31" xfId="1" applyNumberFormat="1" applyFont="1" applyBorder="1"/>
    <xf numFmtId="164" fontId="2" fillId="0" borderId="32" xfId="1" applyFont="1" applyBorder="1"/>
    <xf numFmtId="166" fontId="2" fillId="0" borderId="32" xfId="1" applyNumberFormat="1" applyFont="1" applyBorder="1"/>
    <xf numFmtId="0" fontId="15" fillId="0" borderId="2" xfId="0" applyFont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shrinkToFit="1"/>
    </xf>
    <xf numFmtId="3" fontId="2" fillId="0" borderId="0" xfId="0" applyNumberFormat="1" applyFont="1" applyAlignment="1">
      <alignment vertical="center" wrapText="1"/>
    </xf>
    <xf numFmtId="3" fontId="7" fillId="0" borderId="10" xfId="0" applyNumberFormat="1" applyFont="1" applyBorder="1" applyAlignment="1" applyProtection="1">
      <alignment vertical="center" wrapText="1"/>
      <protection locked="0"/>
    </xf>
    <xf numFmtId="166" fontId="17" fillId="0" borderId="0" xfId="1" applyNumberFormat="1" applyFont="1" applyBorder="1"/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</cellXfs>
  <cellStyles count="3">
    <cellStyle name="Comma" xfId="1" builtinId="3"/>
    <cellStyle name="Normal" xfId="0" builtinId="0"/>
    <cellStyle name="Percent" xfId="2" builtinId="5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 * #,##0_ ;_ * \-#,##0_ ;_ * &quot;-&quot;??_ ;_ @_ 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color rgb="FF9C0006"/>
      </font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 tint="-0.24994659260841701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aundry%20Chemical%20Data/Gen%204%20chemicals%20from%20all%20supplier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 overview"/>
      <sheetName val="ECOLAB"/>
      <sheetName val="Danlind"/>
      <sheetName val="Helm"/>
      <sheetName val="Christeyns"/>
      <sheetName val="Swed Handling"/>
      <sheetName val="Kreussler"/>
      <sheetName val="Diversey"/>
      <sheetName val="Lev8"/>
      <sheetName val="Blad1"/>
      <sheetName val="Blad2"/>
      <sheetName val="Lev9"/>
      <sheetName val="Lev10"/>
      <sheetName val="Lev11"/>
      <sheetName val="Lev12"/>
      <sheetName val="Lev13"/>
      <sheetName val="Lev14"/>
      <sheetName val="Samleark"/>
    </sheetNames>
    <sheetDataSet>
      <sheetData sheetId="0">
        <row r="1">
          <cell r="B1"/>
          <cell r="C1"/>
          <cell r="D1"/>
          <cell r="E1"/>
          <cell r="F1"/>
          <cell r="G1" t="str">
            <v>O9</v>
          </cell>
          <cell r="H1" t="str">
            <v>O10</v>
          </cell>
          <cell r="I1" t="str">
            <v>O11 / P5</v>
          </cell>
          <cell r="J1" t="str">
            <v>O12 / P6</v>
          </cell>
          <cell r="K1" t="str">
            <v>O13 / P7</v>
          </cell>
          <cell r="L1" t="str">
            <v>O14</v>
          </cell>
          <cell r="M1" t="str">
            <v>O15</v>
          </cell>
          <cell r="N1" t="str">
            <v>O18 / P8</v>
          </cell>
          <cell r="O1" t="str">
            <v>O18 / P8</v>
          </cell>
          <cell r="P1" t="str">
            <v>O18 / P8</v>
          </cell>
        </row>
        <row r="2">
          <cell r="C2"/>
          <cell r="D2"/>
          <cell r="E2"/>
          <cell r="F2" t="str">
            <v>Approved for use?</v>
          </cell>
          <cell r="G2" t="str">
            <v>Classification of laundry chemicals</v>
          </cell>
          <cell r="H2" t="str">
            <v>Classification of ingoing substances in the laundry chemicals</v>
          </cell>
          <cell r="I2" t="str">
            <v>Sum of H410, H411, H412 with weighting</v>
          </cell>
          <cell r="J2" t="str">
            <v>CDVchronic</v>
          </cell>
          <cell r="K2" t="str">
            <v>Chlorine (Cl)</v>
          </cell>
          <cell r="L2" t="str">
            <v>Phosphorus (P)</v>
          </cell>
          <cell r="M2" t="str">
            <v>anNBO</v>
          </cell>
          <cell r="N2" t="str">
            <v>Excluded in calculation?</v>
          </cell>
          <cell r="O2" t="str">
            <v>Ecolabelled</v>
          </cell>
          <cell r="P2" t="str">
            <v>License number (if ecolabeled)</v>
          </cell>
        </row>
        <row r="3">
          <cell r="B3" t="str">
            <v>Internal product ID</v>
          </cell>
          <cell r="C3" t="str">
            <v>Product name</v>
          </cell>
          <cell r="D3" t="str">
            <v>Manufacturer</v>
          </cell>
          <cell r="E3" t="str">
            <v>Internal product ID</v>
          </cell>
          <cell r="F3" t="str">
            <v>Approved\ Not Approved</v>
          </cell>
          <cell r="G3" t="str">
            <v>OK/NOT OK</v>
          </cell>
          <cell r="H3" t="str">
            <v>OK/NOT OK</v>
          </cell>
          <cell r="I3" t="str">
            <v>g</v>
          </cell>
          <cell r="J3" t="str">
            <v>liter</v>
          </cell>
          <cell r="K3" t="str">
            <v>mg</v>
          </cell>
          <cell r="L3" t="str">
            <v>g</v>
          </cell>
          <cell r="M3" t="str">
            <v>g</v>
          </cell>
          <cell r="N3" t="str">
            <v>Yes/No</v>
          </cell>
          <cell r="O3" t="str">
            <v>Approved=OK\ Not Approved</v>
          </cell>
          <cell r="P3" t="str">
            <v>#</v>
          </cell>
        </row>
        <row r="4">
          <cell r="B4" t="str">
            <v>E0001</v>
          </cell>
          <cell r="C4" t="str">
            <v>Ark1</v>
          </cell>
          <cell r="D4" t="str">
            <v>Ecolab</v>
          </cell>
          <cell r="E4" t="str">
            <v>E0001</v>
          </cell>
          <cell r="F4" t="str">
            <v>Not Approved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 t="str">
            <v>Not approved</v>
          </cell>
          <cell r="P4">
            <v>0</v>
          </cell>
        </row>
        <row r="5">
          <cell r="B5" t="str">
            <v>E0002</v>
          </cell>
          <cell r="C5" t="str">
            <v>OxyGuard Emulsion</v>
          </cell>
          <cell r="D5" t="str">
            <v>Ecolab</v>
          </cell>
          <cell r="E5" t="str">
            <v>E0002</v>
          </cell>
          <cell r="F5" t="str">
            <v>Approved</v>
          </cell>
          <cell r="G5" t="str">
            <v>OK</v>
          </cell>
          <cell r="H5" t="str">
            <v>OK</v>
          </cell>
          <cell r="I5">
            <v>0</v>
          </cell>
          <cell r="J5">
            <v>405.44526386386389</v>
          </cell>
          <cell r="K5">
            <v>0</v>
          </cell>
          <cell r="L5">
            <v>4.9399999999999999E-3</v>
          </cell>
          <cell r="M5">
            <v>6.207E-2</v>
          </cell>
          <cell r="N5" t="str">
            <v>No</v>
          </cell>
          <cell r="O5" t="str">
            <v>Not approved</v>
          </cell>
          <cell r="P5">
            <v>0</v>
          </cell>
        </row>
        <row r="6">
          <cell r="B6" t="str">
            <v>E0003</v>
          </cell>
          <cell r="C6" t="str">
            <v>OxyGuard Emulsion M</v>
          </cell>
          <cell r="D6" t="str">
            <v>Ecolab</v>
          </cell>
          <cell r="E6" t="str">
            <v>E0003</v>
          </cell>
          <cell r="F6" t="str">
            <v>Approved</v>
          </cell>
          <cell r="G6" t="str">
            <v>OK</v>
          </cell>
          <cell r="H6" t="str">
            <v>OK</v>
          </cell>
          <cell r="I6">
            <v>0</v>
          </cell>
          <cell r="J6">
            <v>290.14958608608606</v>
          </cell>
          <cell r="K6">
            <v>0</v>
          </cell>
          <cell r="L6">
            <v>2.9639999999999996E-3</v>
          </cell>
          <cell r="M6">
            <v>2.7999999999999997E-2</v>
          </cell>
          <cell r="N6" t="str">
            <v>No</v>
          </cell>
          <cell r="O6" t="str">
            <v>OK</v>
          </cell>
          <cell r="P6" t="str">
            <v>DE/039/009</v>
          </cell>
        </row>
        <row r="7">
          <cell r="B7" t="str">
            <v>E0004</v>
          </cell>
          <cell r="C7" t="str">
            <v>OxyGuard Bright Beta E</v>
          </cell>
          <cell r="D7" t="str">
            <v>Ecolab</v>
          </cell>
          <cell r="E7" t="str">
            <v>E0004</v>
          </cell>
          <cell r="F7" t="str">
            <v>Approved</v>
          </cell>
          <cell r="G7" t="str">
            <v>OK</v>
          </cell>
          <cell r="H7" t="str">
            <v>OK</v>
          </cell>
          <cell r="I7">
            <v>0</v>
          </cell>
          <cell r="J7">
            <v>79.3286231884058</v>
          </cell>
          <cell r="K7">
            <v>0</v>
          </cell>
          <cell r="L7">
            <v>4.7812499999999998E-4</v>
          </cell>
          <cell r="M7">
            <v>2.9249999999999996E-3</v>
          </cell>
          <cell r="N7">
            <v>0</v>
          </cell>
          <cell r="O7" t="str">
            <v>OK</v>
          </cell>
          <cell r="P7" t="str">
            <v>DE/039/009</v>
          </cell>
        </row>
        <row r="8">
          <cell r="B8" t="str">
            <v>E0005</v>
          </cell>
          <cell r="C8" t="str">
            <v>OxyGuard Bright Beta M</v>
          </cell>
          <cell r="D8" t="str">
            <v>Ecolab</v>
          </cell>
          <cell r="E8" t="str">
            <v>E0005</v>
          </cell>
          <cell r="F8" t="str">
            <v>Approved</v>
          </cell>
          <cell r="G8" t="str">
            <v>OK</v>
          </cell>
          <cell r="H8" t="str">
            <v>OK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 t="str">
            <v>No</v>
          </cell>
          <cell r="O8" t="str">
            <v>OK</v>
          </cell>
          <cell r="P8" t="str">
            <v>DE/039/009</v>
          </cell>
        </row>
        <row r="9">
          <cell r="B9" t="str">
            <v>E0006</v>
          </cell>
          <cell r="C9" t="str">
            <v xml:space="preserve">OxyGuard Bright Alpha E </v>
          </cell>
          <cell r="D9" t="str">
            <v>Ecolab</v>
          </cell>
          <cell r="E9" t="str">
            <v>E0006</v>
          </cell>
          <cell r="F9" t="str">
            <v>Approved</v>
          </cell>
          <cell r="G9" t="str">
            <v>OK</v>
          </cell>
          <cell r="H9" t="str">
            <v>OK</v>
          </cell>
          <cell r="I9">
            <v>0</v>
          </cell>
          <cell r="J9">
            <v>937.5381426935312</v>
          </cell>
          <cell r="K9">
            <v>0</v>
          </cell>
          <cell r="L9">
            <v>0</v>
          </cell>
          <cell r="M9">
            <v>1.0093599999999999E-2</v>
          </cell>
          <cell r="N9" t="str">
            <v>No</v>
          </cell>
          <cell r="O9" t="str">
            <v>OK</v>
          </cell>
          <cell r="P9" t="str">
            <v>DE/039/009</v>
          </cell>
        </row>
        <row r="10">
          <cell r="B10" t="str">
            <v>E0007</v>
          </cell>
          <cell r="C10" t="str">
            <v>Elpa Soft M</v>
          </cell>
          <cell r="D10" t="str">
            <v>Ecolab</v>
          </cell>
          <cell r="E10" t="str">
            <v>E0007</v>
          </cell>
          <cell r="F10" t="str">
            <v>Approved</v>
          </cell>
          <cell r="G10" t="str">
            <v>OK</v>
          </cell>
          <cell r="H10" t="str">
            <v>OK</v>
          </cell>
          <cell r="I10">
            <v>0</v>
          </cell>
          <cell r="J10">
            <v>164.59982608695654</v>
          </cell>
          <cell r="K10">
            <v>0</v>
          </cell>
          <cell r="L10">
            <v>0</v>
          </cell>
          <cell r="M10">
            <v>4.5360000000000004E-2</v>
          </cell>
          <cell r="N10">
            <v>0</v>
          </cell>
          <cell r="O10" t="str">
            <v>OK</v>
          </cell>
          <cell r="P10" t="str">
            <v>5093 0007</v>
          </cell>
        </row>
        <row r="11">
          <cell r="B11" t="str">
            <v>E0008</v>
          </cell>
          <cell r="C11" t="str">
            <v>Triplex Emulsion M</v>
          </cell>
          <cell r="D11" t="str">
            <v>Ecolab</v>
          </cell>
          <cell r="E11" t="str">
            <v>E0008</v>
          </cell>
          <cell r="F11" t="str">
            <v>Approved</v>
          </cell>
          <cell r="G11" t="str">
            <v>OK</v>
          </cell>
          <cell r="H11" t="str">
            <v>OK</v>
          </cell>
          <cell r="I11">
            <v>0</v>
          </cell>
          <cell r="J11">
            <v>3304.4609256562376</v>
          </cell>
          <cell r="K11">
            <v>0</v>
          </cell>
          <cell r="L11">
            <v>4.5148319999999999E-3</v>
          </cell>
          <cell r="M11">
            <v>4.8119199999999994E-2</v>
          </cell>
          <cell r="N11" t="str">
            <v>No</v>
          </cell>
          <cell r="O11" t="str">
            <v>OK</v>
          </cell>
          <cell r="P11" t="str">
            <v>5093 0016</v>
          </cell>
        </row>
        <row r="12">
          <cell r="B12" t="str">
            <v>E0009</v>
          </cell>
          <cell r="C12" t="str">
            <v>PERformance Ultraboost</v>
          </cell>
          <cell r="D12" t="str">
            <v>Ecolab</v>
          </cell>
          <cell r="E12" t="str">
            <v>E0009</v>
          </cell>
          <cell r="F12" t="str">
            <v>Approved</v>
          </cell>
          <cell r="G12" t="str">
            <v>OK</v>
          </cell>
          <cell r="H12" t="str">
            <v>OK</v>
          </cell>
          <cell r="I12">
            <v>0</v>
          </cell>
          <cell r="J12">
            <v>1102.7873913043479</v>
          </cell>
          <cell r="K12">
            <v>0</v>
          </cell>
          <cell r="L12">
            <v>0</v>
          </cell>
          <cell r="M12">
            <v>4.4999999999999998E-2</v>
          </cell>
          <cell r="N12" t="str">
            <v>No</v>
          </cell>
          <cell r="O12" t="str">
            <v>OK</v>
          </cell>
          <cell r="P12" t="str">
            <v>5093 0026</v>
          </cell>
        </row>
        <row r="13">
          <cell r="B13" t="str">
            <v>E0010</v>
          </cell>
          <cell r="C13" t="str">
            <v>Silex Emulsion M</v>
          </cell>
          <cell r="D13" t="str">
            <v>Ecolab</v>
          </cell>
          <cell r="E13" t="str">
            <v>E0010</v>
          </cell>
          <cell r="F13" t="str">
            <v>Approved</v>
          </cell>
          <cell r="G13" t="str">
            <v>OK</v>
          </cell>
          <cell r="H13" t="str">
            <v>OK</v>
          </cell>
          <cell r="I13">
            <v>4.9499999999999995E-3</v>
          </cell>
          <cell r="J13">
            <v>103.86266540229883</v>
          </cell>
          <cell r="K13">
            <v>4.3E-3</v>
          </cell>
          <cell r="L13">
            <v>4.2599999999999999E-3</v>
          </cell>
          <cell r="M13">
            <v>3.9E-2</v>
          </cell>
          <cell r="N13" t="str">
            <v>No</v>
          </cell>
          <cell r="O13" t="str">
            <v>OK</v>
          </cell>
          <cell r="P13" t="str">
            <v>5093 0023</v>
          </cell>
        </row>
        <row r="14">
          <cell r="B14" t="str">
            <v>E0011</v>
          </cell>
          <cell r="C14" t="str">
            <v>PERformance Booster M</v>
          </cell>
          <cell r="D14" t="str">
            <v>Ecolab</v>
          </cell>
          <cell r="E14" t="str">
            <v>E0011</v>
          </cell>
          <cell r="F14" t="str">
            <v>Approved</v>
          </cell>
          <cell r="G14" t="str">
            <v>OK</v>
          </cell>
          <cell r="H14" t="str">
            <v>OK</v>
          </cell>
          <cell r="I14">
            <v>0</v>
          </cell>
          <cell r="J14">
            <v>808.7430306142536</v>
          </cell>
          <cell r="K14">
            <v>0</v>
          </cell>
          <cell r="L14">
            <v>0</v>
          </cell>
          <cell r="M14">
            <v>3.5000000000000003E-2</v>
          </cell>
          <cell r="N14" t="str">
            <v>No</v>
          </cell>
          <cell r="O14" t="str">
            <v>OK</v>
          </cell>
          <cell r="P14" t="str">
            <v>5093 0026</v>
          </cell>
        </row>
        <row r="15">
          <cell r="B15" t="str">
            <v>E0012</v>
          </cell>
          <cell r="C15" t="str">
            <v>PERformance Emulsion M</v>
          </cell>
          <cell r="D15" t="str">
            <v>Ecolab</v>
          </cell>
          <cell r="E15" t="str">
            <v>E0012</v>
          </cell>
          <cell r="F15" t="str">
            <v>Approved</v>
          </cell>
          <cell r="G15" t="str">
            <v>OK</v>
          </cell>
          <cell r="H15" t="str">
            <v>OK</v>
          </cell>
          <cell r="I15">
            <v>0</v>
          </cell>
          <cell r="J15">
            <v>140.85545977011498</v>
          </cell>
          <cell r="K15">
            <v>0</v>
          </cell>
          <cell r="L15">
            <v>3.1200000000000004E-3</v>
          </cell>
          <cell r="M15">
            <v>6.0500000000000005E-2</v>
          </cell>
          <cell r="N15" t="str">
            <v>No</v>
          </cell>
          <cell r="O15" t="str">
            <v>OK</v>
          </cell>
          <cell r="P15" t="str">
            <v>5093 0026</v>
          </cell>
        </row>
        <row r="16">
          <cell r="B16" t="str">
            <v>E0013</v>
          </cell>
          <cell r="C16" t="str">
            <v>Ozonit</v>
          </cell>
          <cell r="D16" t="str">
            <v>Ecolab</v>
          </cell>
          <cell r="E16" t="str">
            <v>E0013</v>
          </cell>
          <cell r="F16" t="str">
            <v>Approved</v>
          </cell>
          <cell r="G16" t="str">
            <v>OK</v>
          </cell>
          <cell r="H16" t="str">
            <v>OK</v>
          </cell>
          <cell r="I16">
            <v>0</v>
          </cell>
          <cell r="J16">
            <v>197.43046376811597</v>
          </cell>
          <cell r="K16">
            <v>0</v>
          </cell>
          <cell r="L16">
            <v>9.4059000000000005E-4</v>
          </cell>
          <cell r="M16">
            <v>5.7540000000000004E-3</v>
          </cell>
          <cell r="N16">
            <v>0</v>
          </cell>
          <cell r="O16" t="str">
            <v>OK</v>
          </cell>
          <cell r="P16" t="str">
            <v>5093 0007</v>
          </cell>
        </row>
        <row r="17">
          <cell r="B17" t="str">
            <v>E0014</v>
          </cell>
          <cell r="C17" t="str">
            <v>Hygenil Alca</v>
          </cell>
          <cell r="D17" t="str">
            <v>Ecolab</v>
          </cell>
          <cell r="E17" t="str">
            <v>E0014</v>
          </cell>
          <cell r="F17" t="str">
            <v>Approved</v>
          </cell>
          <cell r="G17" t="str">
            <v>OK</v>
          </cell>
          <cell r="H17" t="str">
            <v>OK</v>
          </cell>
          <cell r="I17">
            <v>0</v>
          </cell>
          <cell r="J17">
            <v>11.794827586206896</v>
          </cell>
          <cell r="K17">
            <v>0</v>
          </cell>
          <cell r="L17">
            <v>0</v>
          </cell>
          <cell r="M17">
            <v>6.0000000000000001E-3</v>
          </cell>
          <cell r="N17" t="str">
            <v>No</v>
          </cell>
          <cell r="O17" t="str">
            <v>OK</v>
          </cell>
          <cell r="P17" t="str">
            <v>5093 0023</v>
          </cell>
        </row>
        <row r="18">
          <cell r="B18" t="str">
            <v>E0015</v>
          </cell>
          <cell r="C18" t="str">
            <v>Hygenil Sour</v>
          </cell>
          <cell r="D18" t="str">
            <v>Ecolab</v>
          </cell>
          <cell r="E18" t="str">
            <v>E0015</v>
          </cell>
          <cell r="F18" t="str">
            <v>Approved</v>
          </cell>
          <cell r="G18" t="str">
            <v>OK</v>
          </cell>
          <cell r="H18" t="str">
            <v>OK</v>
          </cell>
          <cell r="I18">
            <v>0</v>
          </cell>
          <cell r="J18">
            <v>1250</v>
          </cell>
          <cell r="K18">
            <v>0</v>
          </cell>
          <cell r="L18">
            <v>0</v>
          </cell>
          <cell r="M18">
            <v>0</v>
          </cell>
          <cell r="N18" t="str">
            <v>No</v>
          </cell>
          <cell r="O18" t="str">
            <v>OK</v>
          </cell>
          <cell r="P18" t="str">
            <v>5093 0023</v>
          </cell>
        </row>
        <row r="19">
          <cell r="B19" t="str">
            <v>E0016</v>
          </cell>
          <cell r="C19" t="str">
            <v>Finale Liquid</v>
          </cell>
          <cell r="D19" t="str">
            <v>Ecolab</v>
          </cell>
          <cell r="E19" t="str">
            <v>E0016</v>
          </cell>
          <cell r="F19" t="str">
            <v>Approved</v>
          </cell>
          <cell r="G19" t="str">
            <v>OK</v>
          </cell>
          <cell r="H19" t="str">
            <v>OK</v>
          </cell>
          <cell r="I19">
            <v>0</v>
          </cell>
          <cell r="J19">
            <v>297.5</v>
          </cell>
          <cell r="K19">
            <v>0</v>
          </cell>
          <cell r="L19">
            <v>0</v>
          </cell>
          <cell r="M19">
            <v>0</v>
          </cell>
          <cell r="N19" t="str">
            <v>No</v>
          </cell>
          <cell r="O19" t="str">
            <v>Not approved</v>
          </cell>
          <cell r="P19">
            <v>0</v>
          </cell>
        </row>
        <row r="20">
          <cell r="B20" t="str">
            <v>E0017</v>
          </cell>
          <cell r="C20" t="str">
            <v>Finale Ultra</v>
          </cell>
          <cell r="D20" t="str">
            <v>Ecolab</v>
          </cell>
          <cell r="E20" t="str">
            <v>E0017</v>
          </cell>
          <cell r="F20" t="str">
            <v>Approved</v>
          </cell>
          <cell r="G20" t="str">
            <v>OK</v>
          </cell>
          <cell r="H20" t="str">
            <v>OK</v>
          </cell>
          <cell r="I20">
            <v>0</v>
          </cell>
          <cell r="J20">
            <v>2797.5</v>
          </cell>
          <cell r="K20">
            <v>0</v>
          </cell>
          <cell r="L20">
            <v>0</v>
          </cell>
          <cell r="M20">
            <v>0.05</v>
          </cell>
          <cell r="N20" t="str">
            <v>No</v>
          </cell>
          <cell r="O20" t="str">
            <v>Not approved</v>
          </cell>
          <cell r="P20">
            <v>0</v>
          </cell>
        </row>
        <row r="21">
          <cell r="B21" t="str">
            <v>E0018</v>
          </cell>
          <cell r="C21" t="str">
            <v>Hygenil Chlorine</v>
          </cell>
          <cell r="D21" t="str">
            <v>Ecolab</v>
          </cell>
          <cell r="E21" t="str">
            <v>E0018</v>
          </cell>
          <cell r="F21" t="str">
            <v>Approved</v>
          </cell>
          <cell r="G21" t="str">
            <v>OK</v>
          </cell>
          <cell r="H21" t="str">
            <v>OK</v>
          </cell>
          <cell r="I21">
            <v>0</v>
          </cell>
          <cell r="J21">
            <v>0</v>
          </cell>
          <cell r="K21">
            <v>125</v>
          </cell>
          <cell r="L21">
            <v>0</v>
          </cell>
          <cell r="M21">
            <v>0</v>
          </cell>
          <cell r="N21" t="str">
            <v>Yes</v>
          </cell>
          <cell r="O21" t="str">
            <v>Not approved</v>
          </cell>
          <cell r="P21">
            <v>0</v>
          </cell>
        </row>
        <row r="22">
          <cell r="B22" t="str">
            <v>E0019</v>
          </cell>
          <cell r="C22" t="str">
            <v>Triplex Plus-M</v>
          </cell>
          <cell r="D22" t="str">
            <v>Ecolab</v>
          </cell>
          <cell r="E22" t="str">
            <v>E0019</v>
          </cell>
          <cell r="F22" t="str">
            <v>Approved</v>
          </cell>
          <cell r="G22" t="str">
            <v>OK</v>
          </cell>
          <cell r="H22" t="str">
            <v>OK</v>
          </cell>
          <cell r="I22">
            <v>0</v>
          </cell>
          <cell r="J22">
            <v>712.33333333333337</v>
          </cell>
          <cell r="K22">
            <v>0</v>
          </cell>
          <cell r="L22">
            <v>0</v>
          </cell>
          <cell r="M22">
            <v>0</v>
          </cell>
          <cell r="N22" t="str">
            <v>No</v>
          </cell>
          <cell r="O22" t="str">
            <v>OK</v>
          </cell>
          <cell r="P22" t="str">
            <v xml:space="preserve">1-2008-0078-7 </v>
          </cell>
        </row>
        <row r="23">
          <cell r="B23" t="str">
            <v>E0020</v>
          </cell>
          <cell r="C23" t="str">
            <v xml:space="preserve">Turbo Emulsion Future M </v>
          </cell>
          <cell r="D23" t="str">
            <v>Ecolab</v>
          </cell>
          <cell r="E23" t="str">
            <v>E0020</v>
          </cell>
          <cell r="F23" t="str">
            <v>Approved</v>
          </cell>
          <cell r="G23" t="str">
            <v>OK</v>
          </cell>
          <cell r="H23" t="str">
            <v>OK</v>
          </cell>
          <cell r="I23">
            <v>0.1</v>
          </cell>
          <cell r="J23">
            <v>4960.5916666666681</v>
          </cell>
          <cell r="K23">
            <v>0</v>
          </cell>
          <cell r="L23">
            <v>4.903713892709766E-3</v>
          </cell>
          <cell r="M23">
            <v>0.25309999999999999</v>
          </cell>
          <cell r="N23" t="str">
            <v>No</v>
          </cell>
          <cell r="O23" t="str">
            <v>OK</v>
          </cell>
          <cell r="P23" t="str">
            <v>5093 0007</v>
          </cell>
        </row>
        <row r="24">
          <cell r="B24" t="str">
            <v>E0021</v>
          </cell>
          <cell r="C24" t="str">
            <v>Ozonit Performance</v>
          </cell>
          <cell r="D24" t="str">
            <v>Ecolab</v>
          </cell>
          <cell r="E24" t="str">
            <v>E0021</v>
          </cell>
          <cell r="F24" t="str">
            <v>Approved</v>
          </cell>
          <cell r="G24" t="str">
            <v>OK</v>
          </cell>
          <cell r="H24" t="str">
            <v>OK</v>
          </cell>
          <cell r="I24">
            <v>0</v>
          </cell>
          <cell r="J24">
            <v>717.37028985507254</v>
          </cell>
          <cell r="K24">
            <v>0</v>
          </cell>
          <cell r="L24">
            <v>1.5032000000000001E-3</v>
          </cell>
          <cell r="M24">
            <v>5.6000000000000008E-3</v>
          </cell>
          <cell r="N24" t="str">
            <v>Yes</v>
          </cell>
          <cell r="O24" t="str">
            <v>OK</v>
          </cell>
          <cell r="P24" t="str">
            <v>5093 0023</v>
          </cell>
        </row>
        <row r="25">
          <cell r="B25" t="str">
            <v>E0022</v>
          </cell>
          <cell r="C25" t="str">
            <v>Aprin</v>
          </cell>
          <cell r="D25" t="str">
            <v>Ecolab</v>
          </cell>
          <cell r="E25" t="str">
            <v>E0022</v>
          </cell>
          <cell r="F25" t="str">
            <v>Approved</v>
          </cell>
          <cell r="G25" t="str">
            <v>OK</v>
          </cell>
          <cell r="H25" t="str">
            <v>OK</v>
          </cell>
          <cell r="I25">
            <v>0</v>
          </cell>
          <cell r="J25">
            <v>500</v>
          </cell>
          <cell r="K25">
            <v>0</v>
          </cell>
          <cell r="L25">
            <v>0</v>
          </cell>
          <cell r="M25">
            <v>0</v>
          </cell>
          <cell r="N25" t="str">
            <v>NO</v>
          </cell>
          <cell r="O25" t="str">
            <v>Not approved</v>
          </cell>
          <cell r="P25" t="str">
            <v>-</v>
          </cell>
        </row>
        <row r="26">
          <cell r="B26" t="str">
            <v>E0023</v>
          </cell>
          <cell r="C26" t="str">
            <v>Aprin Liquid</v>
          </cell>
          <cell r="D26" t="str">
            <v>Ecolab</v>
          </cell>
          <cell r="E26" t="str">
            <v>E0023</v>
          </cell>
          <cell r="F26" t="str">
            <v>Approved</v>
          </cell>
          <cell r="G26" t="str">
            <v>OK</v>
          </cell>
          <cell r="H26" t="str">
            <v>OK</v>
          </cell>
          <cell r="I26">
            <v>0</v>
          </cell>
          <cell r="J26">
            <v>485.14539380140167</v>
          </cell>
          <cell r="K26">
            <v>0</v>
          </cell>
          <cell r="L26">
            <v>0</v>
          </cell>
          <cell r="M26">
            <v>3.56E-2</v>
          </cell>
          <cell r="N26" t="str">
            <v>NO</v>
          </cell>
          <cell r="O26" t="str">
            <v>Not approved</v>
          </cell>
          <cell r="P26">
            <v>0</v>
          </cell>
        </row>
        <row r="27">
          <cell r="B27" t="str">
            <v>E0024</v>
          </cell>
          <cell r="C27" t="str">
            <v>Oxalsyre</v>
          </cell>
          <cell r="D27" t="str">
            <v>Ecolab</v>
          </cell>
          <cell r="E27" t="str">
            <v>E0024</v>
          </cell>
          <cell r="F27" t="str">
            <v>Approved</v>
          </cell>
          <cell r="G27" t="str">
            <v>OK</v>
          </cell>
          <cell r="H27" t="str">
            <v>OK</v>
          </cell>
          <cell r="I27">
            <v>0</v>
          </cell>
          <cell r="J27">
            <v>1953.125</v>
          </cell>
          <cell r="K27">
            <v>0</v>
          </cell>
          <cell r="L27">
            <v>0</v>
          </cell>
          <cell r="M27">
            <v>1</v>
          </cell>
          <cell r="N27" t="str">
            <v>No</v>
          </cell>
          <cell r="O27" t="str">
            <v>Not approved</v>
          </cell>
          <cell r="P27" t="str">
            <v>-</v>
          </cell>
        </row>
        <row r="28">
          <cell r="B28" t="str">
            <v>E0025</v>
          </cell>
          <cell r="C28" t="str">
            <v>Triplex Bioactive</v>
          </cell>
          <cell r="D28" t="str">
            <v>Ecolab</v>
          </cell>
          <cell r="E28" t="str">
            <v>E0025</v>
          </cell>
          <cell r="F28" t="str">
            <v>Approved</v>
          </cell>
          <cell r="G28" t="str">
            <v>OK</v>
          </cell>
          <cell r="H28" t="str">
            <v>OK</v>
          </cell>
          <cell r="I28">
            <v>0</v>
          </cell>
          <cell r="J28">
            <v>83333.333333333328</v>
          </cell>
          <cell r="K28">
            <v>0</v>
          </cell>
          <cell r="L28">
            <v>0</v>
          </cell>
          <cell r="M28">
            <v>0</v>
          </cell>
          <cell r="N28" t="str">
            <v>NO</v>
          </cell>
          <cell r="O28" t="str">
            <v>Not approved</v>
          </cell>
          <cell r="P28" t="str">
            <v>-</v>
          </cell>
        </row>
        <row r="29">
          <cell r="B29" t="str">
            <v>E0026</v>
          </cell>
          <cell r="C29" t="str">
            <v>Conditioner Forte</v>
          </cell>
          <cell r="D29" t="str">
            <v>Ecolab</v>
          </cell>
          <cell r="E29" t="str">
            <v>E0026</v>
          </cell>
          <cell r="F29" t="str">
            <v>Approved</v>
          </cell>
          <cell r="G29" t="str">
            <v>OK</v>
          </cell>
          <cell r="H29" t="str">
            <v>OK</v>
          </cell>
          <cell r="I29">
            <v>0</v>
          </cell>
          <cell r="J29">
            <v>353.00833333333333</v>
          </cell>
          <cell r="K29">
            <v>0</v>
          </cell>
          <cell r="L29">
            <v>3.92804E-2</v>
          </cell>
          <cell r="M29">
            <v>0.23474999999999999</v>
          </cell>
          <cell r="N29" t="str">
            <v>No</v>
          </cell>
          <cell r="O29" t="str">
            <v>Not approved</v>
          </cell>
          <cell r="P29" t="str">
            <v>-</v>
          </cell>
        </row>
        <row r="30">
          <cell r="B30" t="str">
            <v>E0027</v>
          </cell>
          <cell r="C30" t="str">
            <v>Dermasil Protein</v>
          </cell>
          <cell r="D30" t="str">
            <v>Ecolab</v>
          </cell>
          <cell r="E30" t="str">
            <v>E0027</v>
          </cell>
          <cell r="F30" t="str">
            <v>Approved</v>
          </cell>
          <cell r="G30" t="str">
            <v>OK</v>
          </cell>
          <cell r="H30" t="str">
            <v>OK</v>
          </cell>
          <cell r="I30">
            <v>0</v>
          </cell>
          <cell r="J30">
            <v>548.79079861111109</v>
          </cell>
          <cell r="K30">
            <v>0</v>
          </cell>
          <cell r="L30">
            <v>0</v>
          </cell>
          <cell r="M30">
            <v>0</v>
          </cell>
          <cell r="N30" t="str">
            <v>No</v>
          </cell>
          <cell r="O30" t="str">
            <v>Not approved</v>
          </cell>
          <cell r="P30" t="str">
            <v>-</v>
          </cell>
        </row>
        <row r="31">
          <cell r="B31" t="str">
            <v>E0028</v>
          </cell>
          <cell r="C31" t="str">
            <v>Turbo Finale</v>
          </cell>
          <cell r="D31" t="str">
            <v>Ecolab</v>
          </cell>
          <cell r="E31" t="str">
            <v>E0028</v>
          </cell>
          <cell r="F31" t="str">
            <v>Approved</v>
          </cell>
          <cell r="G31" t="str">
            <v>OK</v>
          </cell>
          <cell r="H31" t="str">
            <v>OK</v>
          </cell>
          <cell r="I31">
            <v>0</v>
          </cell>
          <cell r="J31">
            <v>21902.528944816582</v>
          </cell>
          <cell r="K31">
            <v>0</v>
          </cell>
          <cell r="L31">
            <v>0</v>
          </cell>
          <cell r="M31">
            <v>4.0984199999999998E-2</v>
          </cell>
          <cell r="N31" t="str">
            <v>No</v>
          </cell>
          <cell r="O31" t="str">
            <v>Not approved</v>
          </cell>
          <cell r="P31" t="str">
            <v>-</v>
          </cell>
        </row>
        <row r="32">
          <cell r="B32" t="str">
            <v>E0029</v>
          </cell>
          <cell r="C32" t="str">
            <v>Stain-Ex 2</v>
          </cell>
          <cell r="D32" t="str">
            <v>Ecolab</v>
          </cell>
          <cell r="E32" t="str">
            <v>E0029</v>
          </cell>
          <cell r="F32" t="str">
            <v>Approved</v>
          </cell>
          <cell r="G32" t="str">
            <v>OK</v>
          </cell>
          <cell r="H32" t="str">
            <v>OK</v>
          </cell>
          <cell r="I32">
            <v>0</v>
          </cell>
          <cell r="J32">
            <v>116.47727272727273</v>
          </cell>
          <cell r="K32">
            <v>0</v>
          </cell>
          <cell r="L32">
            <v>0</v>
          </cell>
          <cell r="M32">
            <v>0.5</v>
          </cell>
          <cell r="N32" t="str">
            <v>No</v>
          </cell>
          <cell r="O32" t="str">
            <v>Not approved</v>
          </cell>
          <cell r="P32">
            <v>0</v>
          </cell>
        </row>
        <row r="33">
          <cell r="B33" t="str">
            <v>E0030</v>
          </cell>
          <cell r="C33" t="str">
            <v>Tryplosan</v>
          </cell>
          <cell r="D33" t="str">
            <v>Ecolab</v>
          </cell>
          <cell r="E33" t="str">
            <v>E0030</v>
          </cell>
          <cell r="F33" t="str">
            <v>Approved</v>
          </cell>
          <cell r="G33" t="str">
            <v>OK</v>
          </cell>
          <cell r="H33" t="str">
            <v>OK</v>
          </cell>
          <cell r="I33">
            <v>0</v>
          </cell>
          <cell r="J33">
            <v>50290.721152173915</v>
          </cell>
          <cell r="K33">
            <v>116</v>
          </cell>
          <cell r="L33">
            <v>0</v>
          </cell>
          <cell r="M33">
            <v>5.0000000000000001E-3</v>
          </cell>
          <cell r="N33" t="str">
            <v>NO</v>
          </cell>
          <cell r="O33" t="str">
            <v>Not approved</v>
          </cell>
          <cell r="P33">
            <v>0</v>
          </cell>
        </row>
        <row r="34">
          <cell r="B34" t="str">
            <v>E0031</v>
          </cell>
          <cell r="C34" t="str">
            <v>Dermasil Emulsion M</v>
          </cell>
          <cell r="D34" t="str">
            <v>Ecolab</v>
          </cell>
          <cell r="E34" t="str">
            <v>E0031</v>
          </cell>
          <cell r="F34" t="str">
            <v>Approved</v>
          </cell>
          <cell r="G34" t="str">
            <v>OK</v>
          </cell>
          <cell r="H34" t="str">
            <v>OK</v>
          </cell>
          <cell r="I34">
            <v>0</v>
          </cell>
          <cell r="J34">
            <v>296.40416672832856</v>
          </cell>
          <cell r="K34">
            <v>0</v>
          </cell>
          <cell r="L34">
            <v>1.8699999999999999E-3</v>
          </cell>
          <cell r="M34">
            <v>8.8932300000000006E-2</v>
          </cell>
          <cell r="N34" t="str">
            <v>No</v>
          </cell>
          <cell r="O34" t="str">
            <v>Not approved</v>
          </cell>
          <cell r="P34">
            <v>0</v>
          </cell>
        </row>
        <row r="35">
          <cell r="B35" t="str">
            <v>E0032</v>
          </cell>
          <cell r="C35" t="str">
            <v>Noxa Profi</v>
          </cell>
          <cell r="D35" t="str">
            <v>Ecolab</v>
          </cell>
          <cell r="E35" t="str">
            <v>E0032</v>
          </cell>
          <cell r="F35" t="str">
            <v>Approved</v>
          </cell>
          <cell r="G35" t="str">
            <v>OK</v>
          </cell>
          <cell r="H35" t="str">
            <v>OK</v>
          </cell>
          <cell r="I35">
            <v>0</v>
          </cell>
          <cell r="J35">
            <v>500</v>
          </cell>
          <cell r="K35">
            <v>0</v>
          </cell>
          <cell r="L35">
            <v>0</v>
          </cell>
          <cell r="M35">
            <v>0</v>
          </cell>
          <cell r="N35" t="str">
            <v>No</v>
          </cell>
          <cell r="O35" t="str">
            <v>OK</v>
          </cell>
          <cell r="P35">
            <v>0</v>
          </cell>
        </row>
        <row r="36">
          <cell r="B36" t="str">
            <v>E0033</v>
          </cell>
          <cell r="C36" t="str">
            <v>Ozonit 40</v>
          </cell>
          <cell r="D36" t="str">
            <v>Ecolab</v>
          </cell>
          <cell r="E36" t="str">
            <v>E0033</v>
          </cell>
          <cell r="F36" t="str">
            <v>Approved</v>
          </cell>
          <cell r="G36" t="str">
            <v>OK</v>
          </cell>
          <cell r="H36" t="str">
            <v>OK</v>
          </cell>
          <cell r="I36">
            <v>2.4487500000000002E-2</v>
          </cell>
          <cell r="J36">
            <v>5523.607302118171</v>
          </cell>
          <cell r="K36">
            <v>0</v>
          </cell>
          <cell r="L36">
            <v>9.5834999999999996E-4</v>
          </cell>
          <cell r="M36">
            <v>5.0999999999999997E-2</v>
          </cell>
          <cell r="N36" t="str">
            <v>Yes</v>
          </cell>
          <cell r="O36" t="str">
            <v>Not approved</v>
          </cell>
          <cell r="P36">
            <v>0</v>
          </cell>
        </row>
        <row r="37">
          <cell r="B37" t="str">
            <v>E0034</v>
          </cell>
          <cell r="C37" t="str">
            <v>Turbo Oxygenol</v>
          </cell>
          <cell r="D37" t="str">
            <v>Ecolab</v>
          </cell>
          <cell r="E37" t="str">
            <v>E0034</v>
          </cell>
          <cell r="F37" t="str">
            <v>Approved</v>
          </cell>
          <cell r="G37" t="str">
            <v>OK</v>
          </cell>
          <cell r="H37" t="str">
            <v>OK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 t="str">
            <v>YES</v>
          </cell>
          <cell r="O37" t="str">
            <v>Not approved</v>
          </cell>
          <cell r="P37">
            <v>0</v>
          </cell>
        </row>
        <row r="38">
          <cell r="B38" t="str">
            <v>E0035</v>
          </cell>
          <cell r="C38" t="str">
            <v>Elpa Comfort Touch</v>
          </cell>
          <cell r="D38" t="str">
            <v>Ecolab</v>
          </cell>
          <cell r="E38" t="str">
            <v>E0035</v>
          </cell>
          <cell r="F38" t="str">
            <v>Approved</v>
          </cell>
          <cell r="G38" t="str">
            <v>OK</v>
          </cell>
          <cell r="H38" t="str">
            <v>OK</v>
          </cell>
          <cell r="I38">
            <v>3.5999999999999997E-2</v>
          </cell>
          <cell r="J38">
            <v>762.57556343313433</v>
          </cell>
          <cell r="K38">
            <v>0</v>
          </cell>
          <cell r="L38">
            <v>0</v>
          </cell>
          <cell r="M38">
            <v>0.13933999999999999</v>
          </cell>
          <cell r="N38" t="str">
            <v>No</v>
          </cell>
          <cell r="O38" t="str">
            <v>Not approved</v>
          </cell>
          <cell r="P38" t="str">
            <v>-</v>
          </cell>
        </row>
        <row r="39">
          <cell r="B39" t="str">
            <v>E0036</v>
          </cell>
          <cell r="C39" t="str">
            <v>Turbo Usona</v>
          </cell>
          <cell r="D39" t="str">
            <v>Ecolab</v>
          </cell>
          <cell r="E39" t="str">
            <v>E0036</v>
          </cell>
          <cell r="F39" t="str">
            <v>Not Approved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B40" t="str">
            <v>E0037</v>
          </cell>
          <cell r="C40" t="str">
            <v>Turbo Oxysan</v>
          </cell>
          <cell r="D40" t="str">
            <v>Ecolab</v>
          </cell>
          <cell r="E40" t="str">
            <v>E0037</v>
          </cell>
          <cell r="F40" t="str">
            <v>Not Approved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B41" t="str">
            <v>E0038</v>
          </cell>
          <cell r="C41" t="str">
            <v>Turbo Break</v>
          </cell>
          <cell r="D41" t="str">
            <v>Ecolab</v>
          </cell>
          <cell r="E41" t="str">
            <v>E0038</v>
          </cell>
          <cell r="F41" t="str">
            <v>Approved</v>
          </cell>
          <cell r="G41" t="str">
            <v>OK</v>
          </cell>
          <cell r="H41" t="str">
            <v>OK</v>
          </cell>
          <cell r="I41">
            <v>0</v>
          </cell>
          <cell r="J41">
            <v>11.794827586206896</v>
          </cell>
          <cell r="K41">
            <v>0</v>
          </cell>
          <cell r="L41">
            <v>0</v>
          </cell>
          <cell r="M41">
            <v>6.0000000000000001E-3</v>
          </cell>
          <cell r="N41" t="str">
            <v>NO</v>
          </cell>
          <cell r="O41" t="str">
            <v>OK</v>
          </cell>
          <cell r="P41" t="str">
            <v>5093 0023</v>
          </cell>
        </row>
        <row r="42">
          <cell r="B42" t="str">
            <v>E0039</v>
          </cell>
          <cell r="C42" t="str">
            <v>StainBlaster Rust Remover</v>
          </cell>
          <cell r="D42" t="str">
            <v>Ecolab</v>
          </cell>
          <cell r="E42" t="str">
            <v>E0039</v>
          </cell>
          <cell r="F42" t="str">
            <v>Approved</v>
          </cell>
          <cell r="G42" t="str">
            <v>OK</v>
          </cell>
          <cell r="H42" t="str">
            <v>OK</v>
          </cell>
          <cell r="I42">
            <v>1.9E-2</v>
          </cell>
          <cell r="J42">
            <v>246.44431089743591</v>
          </cell>
          <cell r="K42">
            <v>0</v>
          </cell>
          <cell r="L42">
            <v>0</v>
          </cell>
          <cell r="M42">
            <v>9.5000000000000001E-2</v>
          </cell>
          <cell r="N42" t="str">
            <v>NO</v>
          </cell>
          <cell r="O42" t="str">
            <v>OK</v>
          </cell>
          <cell r="P42">
            <v>0</v>
          </cell>
        </row>
        <row r="43">
          <cell r="B43" t="str">
            <v>E0040</v>
          </cell>
          <cell r="C43" t="str">
            <v>Saprit Protect Plus</v>
          </cell>
          <cell r="D43" t="str">
            <v>Ecolab</v>
          </cell>
          <cell r="E43" t="str">
            <v>E0040</v>
          </cell>
          <cell r="F43" t="str">
            <v>Approved</v>
          </cell>
          <cell r="G43" t="str">
            <v>OK</v>
          </cell>
          <cell r="H43" t="str">
            <v>OK</v>
          </cell>
          <cell r="I43">
            <v>0.21510000000000001</v>
          </cell>
          <cell r="J43">
            <v>92493.60209769354</v>
          </cell>
          <cell r="K43">
            <v>0</v>
          </cell>
          <cell r="L43">
            <v>0</v>
          </cell>
          <cell r="M43">
            <v>0.22510000000000002</v>
          </cell>
          <cell r="N43" t="str">
            <v>No</v>
          </cell>
          <cell r="O43" t="str">
            <v>Not approved</v>
          </cell>
          <cell r="P43">
            <v>0</v>
          </cell>
        </row>
        <row r="44">
          <cell r="B44" t="str">
            <v>E0041</v>
          </cell>
          <cell r="C44" t="str">
            <v>Pursol Perfect</v>
          </cell>
          <cell r="D44" t="str">
            <v>Ecolab</v>
          </cell>
          <cell r="E44" t="str">
            <v>E0041</v>
          </cell>
          <cell r="F44" t="str">
            <v>Approved</v>
          </cell>
          <cell r="G44" t="str">
            <v>OK</v>
          </cell>
          <cell r="H44" t="str">
            <v>OK</v>
          </cell>
          <cell r="I44">
            <v>0</v>
          </cell>
          <cell r="J44">
            <v>268.05935846560851</v>
          </cell>
          <cell r="K44">
            <v>0</v>
          </cell>
          <cell r="L44">
            <v>0</v>
          </cell>
          <cell r="M44">
            <v>0</v>
          </cell>
          <cell r="N44" t="str">
            <v>NO</v>
          </cell>
          <cell r="O44" t="str">
            <v>Not approved</v>
          </cell>
          <cell r="P44">
            <v>0</v>
          </cell>
        </row>
        <row r="45">
          <cell r="B45" t="str">
            <v>E0042</v>
          </cell>
          <cell r="C45" t="str">
            <v>Silex Color(tidl.TriplexColorM)</v>
          </cell>
          <cell r="D45" t="str">
            <v>Ecolab</v>
          </cell>
          <cell r="E45" t="str">
            <v>E0042</v>
          </cell>
          <cell r="F45" t="str">
            <v>Approved</v>
          </cell>
          <cell r="G45" t="str">
            <v>OK</v>
          </cell>
          <cell r="H45" t="str">
            <v>OK</v>
          </cell>
          <cell r="I45">
            <v>0</v>
          </cell>
          <cell r="J45">
            <v>22390.272760162552</v>
          </cell>
          <cell r="K45">
            <v>0</v>
          </cell>
          <cell r="L45">
            <v>0</v>
          </cell>
          <cell r="M45">
            <v>4.8447500000000011E-2</v>
          </cell>
          <cell r="N45" t="str">
            <v>No</v>
          </cell>
          <cell r="O45" t="str">
            <v>Not approved</v>
          </cell>
          <cell r="P45">
            <v>0</v>
          </cell>
        </row>
        <row r="46">
          <cell r="B46" t="str">
            <v>E0043</v>
          </cell>
          <cell r="C46" t="str">
            <v>Stain-Ex 1</v>
          </cell>
          <cell r="D46" t="str">
            <v>Ecolab</v>
          </cell>
          <cell r="E46" t="str">
            <v>E0043</v>
          </cell>
          <cell r="F46" t="str">
            <v>Approved</v>
          </cell>
          <cell r="G46" t="str">
            <v>OK</v>
          </cell>
          <cell r="H46" t="str">
            <v>OK</v>
          </cell>
          <cell r="I46">
            <v>0</v>
          </cell>
          <cell r="J46">
            <v>6651.5984306212895</v>
          </cell>
          <cell r="K46">
            <v>0</v>
          </cell>
          <cell r="L46">
            <v>0</v>
          </cell>
          <cell r="M46">
            <v>0.81479999999999986</v>
          </cell>
          <cell r="N46" t="str">
            <v>NO</v>
          </cell>
          <cell r="O46" t="str">
            <v>Not approved</v>
          </cell>
          <cell r="P46">
            <v>0</v>
          </cell>
        </row>
        <row r="47">
          <cell r="B47" t="str">
            <v>E0044</v>
          </cell>
          <cell r="C47" t="str">
            <v>Turbo Alca</v>
          </cell>
          <cell r="D47" t="str">
            <v>Ecolab</v>
          </cell>
          <cell r="E47" t="str">
            <v>E0044</v>
          </cell>
          <cell r="F47" t="str">
            <v>Approved</v>
          </cell>
          <cell r="G47" t="str">
            <v>OK</v>
          </cell>
          <cell r="H47" t="str">
            <v>OK</v>
          </cell>
          <cell r="I47">
            <v>0</v>
          </cell>
          <cell r="J47">
            <v>565.42074746207913</v>
          </cell>
          <cell r="K47">
            <v>0</v>
          </cell>
          <cell r="L47">
            <v>4.9919999999999999E-4</v>
          </cell>
          <cell r="M47">
            <v>3.7019999999999997E-2</v>
          </cell>
          <cell r="N47" t="str">
            <v>No</v>
          </cell>
          <cell r="O47" t="str">
            <v>Not approved</v>
          </cell>
          <cell r="P47">
            <v>0</v>
          </cell>
        </row>
        <row r="48">
          <cell r="B48" t="str">
            <v>E0045</v>
          </cell>
          <cell r="C48" t="str">
            <v>Componenta FG</v>
          </cell>
          <cell r="D48" t="str">
            <v>Ecolab</v>
          </cell>
          <cell r="E48" t="str">
            <v>E0045</v>
          </cell>
          <cell r="F48" t="str">
            <v>Approved</v>
          </cell>
          <cell r="G48" t="str">
            <v>OK</v>
          </cell>
          <cell r="H48" t="str">
            <v>OK</v>
          </cell>
          <cell r="I48">
            <v>0</v>
          </cell>
          <cell r="J48">
            <v>1000</v>
          </cell>
          <cell r="K48">
            <v>0</v>
          </cell>
          <cell r="L48">
            <v>0</v>
          </cell>
          <cell r="M48">
            <v>0.1</v>
          </cell>
          <cell r="N48" t="str">
            <v>No</v>
          </cell>
          <cell r="O48" t="str">
            <v>Not approved</v>
          </cell>
          <cell r="P48">
            <v>0</v>
          </cell>
        </row>
        <row r="49">
          <cell r="B49" t="str">
            <v>E0046</v>
          </cell>
          <cell r="C49" t="str">
            <v>Optisit Relax</v>
          </cell>
          <cell r="D49" t="str">
            <v>Ecolab</v>
          </cell>
          <cell r="E49" t="str">
            <v>E0046</v>
          </cell>
          <cell r="F49" t="str">
            <v>Approved</v>
          </cell>
          <cell r="G49" t="str">
            <v>OK</v>
          </cell>
          <cell r="H49" t="str">
            <v>OK</v>
          </cell>
          <cell r="I49">
            <v>1.25</v>
          </cell>
          <cell r="J49">
            <v>40002.370255012116</v>
          </cell>
          <cell r="K49">
            <v>0</v>
          </cell>
          <cell r="L49">
            <v>0</v>
          </cell>
          <cell r="M49">
            <v>0.125</v>
          </cell>
          <cell r="N49" t="str">
            <v>No</v>
          </cell>
          <cell r="O49" t="str">
            <v>Not approved</v>
          </cell>
          <cell r="P49">
            <v>0</v>
          </cell>
        </row>
        <row r="50">
          <cell r="B50" t="str">
            <v>E0047</v>
          </cell>
          <cell r="C50" t="str">
            <v>Finale Special</v>
          </cell>
          <cell r="D50" t="str">
            <v>Ecolab</v>
          </cell>
          <cell r="E50" t="str">
            <v>E0047</v>
          </cell>
          <cell r="F50" t="str">
            <v>Approved</v>
          </cell>
          <cell r="G50" t="str">
            <v>OK</v>
          </cell>
          <cell r="H50" t="str">
            <v>OK</v>
          </cell>
          <cell r="I50">
            <v>0</v>
          </cell>
          <cell r="J50">
            <v>953.65028891509439</v>
          </cell>
          <cell r="K50">
            <v>0</v>
          </cell>
          <cell r="L50">
            <v>0</v>
          </cell>
          <cell r="M50">
            <v>0</v>
          </cell>
          <cell r="N50" t="str">
            <v>No</v>
          </cell>
          <cell r="O50" t="str">
            <v>Not approved</v>
          </cell>
          <cell r="P50">
            <v>0</v>
          </cell>
        </row>
        <row r="51">
          <cell r="B51" t="str">
            <v>E0048</v>
          </cell>
          <cell r="C51" t="str">
            <v>Dermasil Plus</v>
          </cell>
          <cell r="D51" t="str">
            <v>Ecolab</v>
          </cell>
          <cell r="E51" t="str">
            <v>E0048</v>
          </cell>
          <cell r="F51" t="str">
            <v>Not Approved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B52" t="str">
            <v>E0049</v>
          </cell>
          <cell r="C52" t="str">
            <v>Bendurol Maxx</v>
          </cell>
          <cell r="D52" t="str">
            <v>Ecolab</v>
          </cell>
          <cell r="E52" t="str">
            <v>E0049</v>
          </cell>
          <cell r="F52" t="str">
            <v>Not Approved</v>
          </cell>
          <cell r="G52" t="str">
            <v>OK</v>
          </cell>
          <cell r="H52">
            <v>0</v>
          </cell>
          <cell r="I52">
            <v>0</v>
          </cell>
          <cell r="J52">
            <v>11077.984680358628</v>
          </cell>
          <cell r="K52">
            <v>0</v>
          </cell>
          <cell r="L52">
            <v>0</v>
          </cell>
          <cell r="M52">
            <v>0.25659999999999999</v>
          </cell>
          <cell r="N52" t="str">
            <v>No</v>
          </cell>
          <cell r="O52" t="str">
            <v>Not approved</v>
          </cell>
          <cell r="P52">
            <v>0</v>
          </cell>
        </row>
        <row r="53">
          <cell r="B53" t="str">
            <v>E0050</v>
          </cell>
          <cell r="C53" t="str">
            <v>Setin Liquid</v>
          </cell>
          <cell r="D53" t="str">
            <v>Ecolab</v>
          </cell>
          <cell r="E53" t="str">
            <v>E0050</v>
          </cell>
          <cell r="F53" t="str">
            <v>Approved</v>
          </cell>
          <cell r="G53" t="str">
            <v>OK</v>
          </cell>
          <cell r="H53" t="str">
            <v>OK</v>
          </cell>
          <cell r="I53">
            <v>0</v>
          </cell>
          <cell r="J53">
            <v>105.37974683544302</v>
          </cell>
          <cell r="K53">
            <v>0</v>
          </cell>
          <cell r="L53">
            <v>0</v>
          </cell>
          <cell r="M53">
            <v>0</v>
          </cell>
          <cell r="N53" t="str">
            <v>No</v>
          </cell>
          <cell r="O53" t="str">
            <v>Not approved</v>
          </cell>
          <cell r="P53">
            <v>0</v>
          </cell>
        </row>
        <row r="54">
          <cell r="B54" t="str">
            <v>E0051</v>
          </cell>
          <cell r="C54" t="str">
            <v>Break Power</v>
          </cell>
          <cell r="D54" t="str">
            <v>Ecolab</v>
          </cell>
          <cell r="E54" t="str">
            <v>E0051</v>
          </cell>
          <cell r="F54" t="str">
            <v>Approved</v>
          </cell>
          <cell r="G54" t="str">
            <v>OK</v>
          </cell>
          <cell r="H54" t="str">
            <v>OK</v>
          </cell>
          <cell r="I54">
            <v>0</v>
          </cell>
          <cell r="J54">
            <v>12.644827586206898</v>
          </cell>
          <cell r="K54">
            <v>0</v>
          </cell>
          <cell r="L54">
            <v>0</v>
          </cell>
          <cell r="M54">
            <v>6.0000000000000001E-3</v>
          </cell>
          <cell r="N54" t="str">
            <v>No</v>
          </cell>
          <cell r="O54" t="str">
            <v>Not approved</v>
          </cell>
          <cell r="P54">
            <v>0</v>
          </cell>
        </row>
        <row r="55">
          <cell r="B55" t="str">
            <v>E0052</v>
          </cell>
          <cell r="C55" t="str">
            <v>Ecolab Taxat Clean</v>
          </cell>
          <cell r="D55" t="str">
            <v>Ecolab</v>
          </cell>
          <cell r="E55" t="str">
            <v>E0052</v>
          </cell>
          <cell r="F55" t="str">
            <v>Not Approved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 t="str">
            <v>No</v>
          </cell>
          <cell r="O55">
            <v>0</v>
          </cell>
          <cell r="P55" t="str">
            <v>DK/006/001</v>
          </cell>
        </row>
        <row r="56">
          <cell r="B56" t="str">
            <v>E0053</v>
          </cell>
          <cell r="C56" t="str">
            <v>Turbo Color Protect</v>
          </cell>
          <cell r="D56" t="str">
            <v>Ecolab</v>
          </cell>
          <cell r="E56" t="str">
            <v>E0053</v>
          </cell>
          <cell r="F56" t="str">
            <v>Approved</v>
          </cell>
          <cell r="G56" t="str">
            <v>OK</v>
          </cell>
          <cell r="H56">
            <v>0</v>
          </cell>
          <cell r="I56">
            <v>0</v>
          </cell>
          <cell r="J56">
            <v>3944.328125</v>
          </cell>
          <cell r="K56">
            <v>0</v>
          </cell>
          <cell r="L56">
            <v>0</v>
          </cell>
          <cell r="M56">
            <v>9.3090000000000006E-2</v>
          </cell>
          <cell r="N56" t="str">
            <v>No</v>
          </cell>
          <cell r="O56" t="str">
            <v>Not approved</v>
          </cell>
          <cell r="P56">
            <v>0</v>
          </cell>
        </row>
        <row r="57">
          <cell r="B57" t="str">
            <v>E0054</v>
          </cell>
          <cell r="C57" t="str">
            <v>Hygenil Detergent</v>
          </cell>
          <cell r="D57" t="str">
            <v>Ecolab</v>
          </cell>
          <cell r="E57" t="str">
            <v>E0054</v>
          </cell>
          <cell r="F57" t="str">
            <v>Approved</v>
          </cell>
          <cell r="G57" t="str">
            <v>OK</v>
          </cell>
          <cell r="H57" t="str">
            <v>OK</v>
          </cell>
          <cell r="I57">
            <v>2</v>
          </cell>
          <cell r="J57">
            <v>216.2860310171495</v>
          </cell>
          <cell r="K57">
            <v>0</v>
          </cell>
          <cell r="L57">
            <v>2.3400000000000001E-3</v>
          </cell>
          <cell r="M57">
            <v>6.7379999999999995E-2</v>
          </cell>
          <cell r="N57" t="str">
            <v>No</v>
          </cell>
          <cell r="O57" t="str">
            <v>Not approved</v>
          </cell>
          <cell r="P57">
            <v>0</v>
          </cell>
        </row>
        <row r="58">
          <cell r="B58" t="str">
            <v>E0055</v>
          </cell>
          <cell r="C58" t="str">
            <v>Triplex Color Care</v>
          </cell>
          <cell r="D58" t="str">
            <v>Ecolab</v>
          </cell>
          <cell r="E58" t="str">
            <v>E0055</v>
          </cell>
          <cell r="F58" t="str">
            <v>Approved</v>
          </cell>
          <cell r="G58" t="str">
            <v>OK</v>
          </cell>
          <cell r="H58" t="str">
            <v>OK</v>
          </cell>
          <cell r="I58">
            <v>3.32E-2</v>
          </cell>
          <cell r="J58">
            <v>16602.402971281601</v>
          </cell>
          <cell r="K58">
            <v>0</v>
          </cell>
          <cell r="L58">
            <v>0</v>
          </cell>
          <cell r="M58">
            <v>5.3199999999999997E-2</v>
          </cell>
          <cell r="N58" t="str">
            <v>No</v>
          </cell>
          <cell r="O58" t="str">
            <v>Not approved</v>
          </cell>
          <cell r="P58">
            <v>0</v>
          </cell>
        </row>
        <row r="59">
          <cell r="B59" t="str">
            <v>E0056</v>
          </cell>
          <cell r="C59" t="str">
            <v>Advacare Emulsion M</v>
          </cell>
          <cell r="D59" t="str">
            <v>Ecolab</v>
          </cell>
          <cell r="E59" t="str">
            <v>E0056</v>
          </cell>
          <cell r="F59" t="str">
            <v>Approved</v>
          </cell>
          <cell r="G59" t="str">
            <v>OK</v>
          </cell>
          <cell r="H59" t="str">
            <v>OK</v>
          </cell>
          <cell r="I59">
            <v>0</v>
          </cell>
          <cell r="J59">
            <v>387.75182272998649</v>
          </cell>
          <cell r="K59">
            <v>0</v>
          </cell>
          <cell r="L59">
            <v>5.1999999999999998E-2</v>
          </cell>
          <cell r="M59">
            <v>0.109236</v>
          </cell>
          <cell r="N59" t="str">
            <v>No</v>
          </cell>
          <cell r="O59" t="str">
            <v>Not approved</v>
          </cell>
          <cell r="P59">
            <v>0</v>
          </cell>
        </row>
        <row r="60">
          <cell r="B60" t="str">
            <v>E0057</v>
          </cell>
          <cell r="C60" t="str">
            <v>Multicare Emulsion M</v>
          </cell>
          <cell r="D60" t="str">
            <v>Ecolab</v>
          </cell>
          <cell r="E60" t="str">
            <v>E0057</v>
          </cell>
          <cell r="F60" t="str">
            <v>Approved</v>
          </cell>
          <cell r="G60" t="str">
            <v>OK</v>
          </cell>
          <cell r="H60" t="str">
            <v>OK</v>
          </cell>
          <cell r="I60">
            <v>0.01</v>
          </cell>
          <cell r="J60">
            <v>3871.357042333254</v>
          </cell>
          <cell r="K60">
            <v>0</v>
          </cell>
          <cell r="L60">
            <v>0</v>
          </cell>
          <cell r="M60">
            <v>0.11432800000000001</v>
          </cell>
          <cell r="N60" t="str">
            <v>No</v>
          </cell>
          <cell r="O60" t="str">
            <v>OK</v>
          </cell>
          <cell r="P60" t="str">
            <v>DE/039/021</v>
          </cell>
        </row>
        <row r="61">
          <cell r="B61" t="str">
            <v>E0058</v>
          </cell>
          <cell r="C61" t="str">
            <v>Protocol Detergent</v>
          </cell>
          <cell r="D61" t="str">
            <v>Ecolab</v>
          </cell>
          <cell r="E61" t="str">
            <v>E0058</v>
          </cell>
          <cell r="F61" t="str">
            <v>Approved</v>
          </cell>
          <cell r="G61" t="str">
            <v>OK</v>
          </cell>
          <cell r="H61" t="str">
            <v>OK</v>
          </cell>
          <cell r="I61">
            <v>0.9</v>
          </cell>
          <cell r="J61">
            <v>1482.8180828901925</v>
          </cell>
          <cell r="K61">
            <v>0</v>
          </cell>
          <cell r="L61">
            <v>0</v>
          </cell>
          <cell r="M61">
            <v>0.23</v>
          </cell>
          <cell r="N61" t="str">
            <v>No</v>
          </cell>
          <cell r="O61" t="str">
            <v>Not approved</v>
          </cell>
          <cell r="P61">
            <v>0</v>
          </cell>
        </row>
        <row r="62">
          <cell r="B62" t="str">
            <v>E0059</v>
          </cell>
          <cell r="C62" t="str">
            <v>Advacare Des</v>
          </cell>
          <cell r="D62" t="str">
            <v>Ecolab</v>
          </cell>
          <cell r="E62" t="str">
            <v>E0059</v>
          </cell>
          <cell r="F62" t="str">
            <v>Approved</v>
          </cell>
          <cell r="G62" t="str">
            <v>OK</v>
          </cell>
          <cell r="H62" t="str">
            <v>OK</v>
          </cell>
          <cell r="I62">
            <v>0</v>
          </cell>
          <cell r="J62">
            <v>3518.8035728169166</v>
          </cell>
          <cell r="K62">
            <v>0</v>
          </cell>
          <cell r="L62">
            <v>9.6299999999999999E-4</v>
          </cell>
          <cell r="M62">
            <v>5.3656259999999997E-2</v>
          </cell>
          <cell r="N62" t="str">
            <v>No</v>
          </cell>
          <cell r="O62" t="str">
            <v>Not approved</v>
          </cell>
          <cell r="P62">
            <v>0</v>
          </cell>
        </row>
        <row r="63">
          <cell r="B63" t="str">
            <v>E0060</v>
          </cell>
          <cell r="C63" t="str">
            <v>Protocol Alcaline</v>
          </cell>
          <cell r="D63" t="str">
            <v>Ecolab</v>
          </cell>
          <cell r="E63" t="str">
            <v>E0060</v>
          </cell>
          <cell r="F63" t="str">
            <v>Approved</v>
          </cell>
          <cell r="G63" t="str">
            <v>OK</v>
          </cell>
          <cell r="H63" t="str">
            <v>OK</v>
          </cell>
          <cell r="I63">
            <v>0</v>
          </cell>
          <cell r="J63">
            <v>47.590999999999994</v>
          </cell>
          <cell r="K63">
            <v>0</v>
          </cell>
          <cell r="L63">
            <v>3.1899999999999998E-2</v>
          </cell>
          <cell r="M63">
            <v>2.2099999999999998E-2</v>
          </cell>
          <cell r="N63" t="str">
            <v>No</v>
          </cell>
          <cell r="O63" t="str">
            <v>Not approved</v>
          </cell>
          <cell r="P63">
            <v>0</v>
          </cell>
        </row>
        <row r="64">
          <cell r="B64" t="str">
            <v>E0061</v>
          </cell>
          <cell r="C64" t="str">
            <v>Dermasil Emulsion</v>
          </cell>
          <cell r="D64" t="str">
            <v>Ecolab</v>
          </cell>
          <cell r="E64" t="str">
            <v>E0061</v>
          </cell>
          <cell r="F64" t="str">
            <v>Approved</v>
          </cell>
          <cell r="G64" t="str">
            <v>OK</v>
          </cell>
          <cell r="H64" t="str">
            <v>OK</v>
          </cell>
          <cell r="I64">
            <v>1.4999999999999999E-4</v>
          </cell>
          <cell r="J64">
            <v>651.08502579059825</v>
          </cell>
          <cell r="K64">
            <v>0</v>
          </cell>
          <cell r="L64">
            <v>0.11700000000000001</v>
          </cell>
          <cell r="M64">
            <v>0.12411400000000002</v>
          </cell>
          <cell r="N64" t="str">
            <v>No</v>
          </cell>
          <cell r="O64" t="str">
            <v>Not approved</v>
          </cell>
          <cell r="P64">
            <v>0</v>
          </cell>
        </row>
        <row r="65">
          <cell r="B65" t="str">
            <v>E0062</v>
          </cell>
          <cell r="C65" t="str">
            <v>Multicare Bio Power</v>
          </cell>
          <cell r="D65" t="str">
            <v>Ecolab</v>
          </cell>
          <cell r="E65" t="str">
            <v>E0062</v>
          </cell>
          <cell r="F65" t="str">
            <v>Approved</v>
          </cell>
          <cell r="G65" t="str">
            <v>OK</v>
          </cell>
          <cell r="H65" t="str">
            <v>OK</v>
          </cell>
          <cell r="I65">
            <v>3.0000000000000001E-3</v>
          </cell>
          <cell r="J65">
            <v>528.23524305555554</v>
          </cell>
          <cell r="K65">
            <v>0</v>
          </cell>
          <cell r="L65">
            <v>0</v>
          </cell>
          <cell r="M65">
            <v>0</v>
          </cell>
          <cell r="N65" t="str">
            <v>No</v>
          </cell>
          <cell r="O65" t="str">
            <v>Not approved</v>
          </cell>
          <cell r="P65">
            <v>0</v>
          </cell>
        </row>
        <row r="66">
          <cell r="B66" t="str">
            <v>E0063</v>
          </cell>
          <cell r="C66" t="str">
            <v>Saprit Protect FF</v>
          </cell>
          <cell r="D66" t="str">
            <v>Ecolab</v>
          </cell>
          <cell r="E66" t="str">
            <v>E0063</v>
          </cell>
          <cell r="F66" t="str">
            <v>Approved</v>
          </cell>
          <cell r="G66" t="str">
            <v>OK</v>
          </cell>
          <cell r="H66" t="str">
            <v>OK</v>
          </cell>
          <cell r="I66">
            <v>0</v>
          </cell>
          <cell r="J66">
            <v>420000</v>
          </cell>
          <cell r="K66">
            <v>0</v>
          </cell>
          <cell r="L66">
            <v>0</v>
          </cell>
          <cell r="M66">
            <v>4.2000000000000003E-2</v>
          </cell>
          <cell r="N66" t="str">
            <v>No</v>
          </cell>
          <cell r="O66" t="str">
            <v>Not approved</v>
          </cell>
          <cell r="P66">
            <v>0</v>
          </cell>
        </row>
        <row r="67">
          <cell r="B67" t="str">
            <v>E0064</v>
          </cell>
          <cell r="C67" t="str">
            <v xml:space="preserve">Oxybrite Perfect </v>
          </cell>
          <cell r="D67" t="str">
            <v>Ecolab</v>
          </cell>
          <cell r="E67" t="str">
            <v>E0064</v>
          </cell>
          <cell r="F67" t="str">
            <v>Approved</v>
          </cell>
          <cell r="G67" t="str">
            <v>OK</v>
          </cell>
          <cell r="H67" t="str">
            <v>OK</v>
          </cell>
          <cell r="I67">
            <v>0</v>
          </cell>
          <cell r="J67">
            <v>197.43046376811597</v>
          </cell>
          <cell r="K67">
            <v>0</v>
          </cell>
          <cell r="L67">
            <v>0</v>
          </cell>
          <cell r="M67">
            <v>5.7540000000000004E-3</v>
          </cell>
          <cell r="N67">
            <v>0</v>
          </cell>
          <cell r="O67" t="str">
            <v>OK</v>
          </cell>
          <cell r="P67" t="str">
            <v>5093 0007</v>
          </cell>
        </row>
        <row r="68">
          <cell r="B68" t="str">
            <v>E0065</v>
          </cell>
          <cell r="C68" t="str">
            <v>Powercare Emulsion M</v>
          </cell>
          <cell r="D68" t="str">
            <v>Ecolab</v>
          </cell>
          <cell r="E68" t="str">
            <v>E0065</v>
          </cell>
          <cell r="F68" t="str">
            <v>Approved</v>
          </cell>
          <cell r="G68" t="str">
            <v>OK</v>
          </cell>
          <cell r="H68" t="str">
            <v>OK</v>
          </cell>
          <cell r="I68">
            <v>7.0000000000000007E-5</v>
          </cell>
          <cell r="J68">
            <v>397.95102218393566</v>
          </cell>
          <cell r="K68">
            <v>0</v>
          </cell>
          <cell r="L68">
            <v>4.3750000000000004E-3</v>
          </cell>
          <cell r="M68">
            <v>0.10385000000000001</v>
          </cell>
          <cell r="N68" t="str">
            <v>No</v>
          </cell>
          <cell r="O68" t="str">
            <v>OK</v>
          </cell>
          <cell r="P68" t="str">
            <v>5093 0016</v>
          </cell>
        </row>
        <row r="69">
          <cell r="B69" t="str">
            <v>E0066</v>
          </cell>
          <cell r="C69" t="str">
            <v>Conditioner Forte PF</v>
          </cell>
          <cell r="D69" t="str">
            <v>Ecolab</v>
          </cell>
          <cell r="E69" t="str">
            <v>E0066</v>
          </cell>
          <cell r="F69" t="str">
            <v>Approved</v>
          </cell>
          <cell r="G69" t="str">
            <v>OK</v>
          </cell>
          <cell r="H69" t="str">
            <v>OK</v>
          </cell>
          <cell r="I69">
            <v>0</v>
          </cell>
          <cell r="J69">
            <v>167.4410890774125</v>
          </cell>
          <cell r="K69">
            <v>0</v>
          </cell>
          <cell r="L69">
            <v>0</v>
          </cell>
          <cell r="M69">
            <v>0.19525000000000001</v>
          </cell>
          <cell r="N69" t="str">
            <v>NO</v>
          </cell>
          <cell r="O69" t="str">
            <v>Not approved</v>
          </cell>
          <cell r="P69">
            <v>0</v>
          </cell>
        </row>
        <row r="70">
          <cell r="B70" t="str">
            <v>E0067</v>
          </cell>
          <cell r="C70" t="str">
            <v>Triplex Energy PF</v>
          </cell>
          <cell r="D70" t="str">
            <v>Ecolab</v>
          </cell>
          <cell r="E70" t="str">
            <v>E0067</v>
          </cell>
          <cell r="F70" t="str">
            <v>Approved</v>
          </cell>
          <cell r="G70" t="str">
            <v>OK</v>
          </cell>
          <cell r="H70" t="str">
            <v>OK</v>
          </cell>
          <cell r="I70">
            <v>0</v>
          </cell>
          <cell r="J70">
            <v>1453.3671738158316</v>
          </cell>
          <cell r="K70">
            <v>0</v>
          </cell>
          <cell r="L70">
            <v>2.5436790000000001E-3</v>
          </cell>
          <cell r="M70">
            <v>8.7385500000000005E-2</v>
          </cell>
          <cell r="N70" t="str">
            <v>NO</v>
          </cell>
          <cell r="O70" t="str">
            <v>Not approved</v>
          </cell>
          <cell r="P70">
            <v>0</v>
          </cell>
        </row>
        <row r="71">
          <cell r="B71" t="str">
            <v>E0068</v>
          </cell>
          <cell r="C71" t="str">
            <v>Softenit Flowercare M</v>
          </cell>
          <cell r="D71" t="str">
            <v>Ecolab</v>
          </cell>
          <cell r="E71" t="str">
            <v>E0068</v>
          </cell>
          <cell r="F71" t="str">
            <v>Approved</v>
          </cell>
          <cell r="G71" t="str">
            <v>OK</v>
          </cell>
          <cell r="H71" t="str">
            <v>OK</v>
          </cell>
          <cell r="I71">
            <v>0</v>
          </cell>
          <cell r="J71">
            <v>327.32376598171231</v>
          </cell>
          <cell r="K71">
            <v>0</v>
          </cell>
          <cell r="L71">
            <v>0</v>
          </cell>
          <cell r="M71">
            <v>9.5000000000000001E-2</v>
          </cell>
          <cell r="N71" t="str">
            <v>NO</v>
          </cell>
          <cell r="O71" t="str">
            <v>Not approved</v>
          </cell>
          <cell r="P71">
            <v>0</v>
          </cell>
        </row>
        <row r="72">
          <cell r="B72" t="str">
            <v>E0069</v>
          </cell>
          <cell r="C72" t="str">
            <v>Delicate DES</v>
          </cell>
          <cell r="D72" t="str">
            <v>Ecolab</v>
          </cell>
          <cell r="E72" t="str">
            <v>E0069</v>
          </cell>
          <cell r="F72" t="str">
            <v>Approved</v>
          </cell>
          <cell r="G72" t="str">
            <v>OK</v>
          </cell>
          <cell r="H72" t="str">
            <v>OK</v>
          </cell>
          <cell r="I72">
            <v>2.1001260000000001E-2</v>
          </cell>
          <cell r="J72">
            <v>3518.8603474169167</v>
          </cell>
          <cell r="K72">
            <v>0</v>
          </cell>
          <cell r="L72">
            <v>9.6299999999999999E-4</v>
          </cell>
          <cell r="M72">
            <v>5.3656259999999997E-2</v>
          </cell>
          <cell r="N72" t="str">
            <v>NO</v>
          </cell>
          <cell r="O72" t="str">
            <v>Not approved</v>
          </cell>
          <cell r="P72">
            <v>0</v>
          </cell>
        </row>
        <row r="73">
          <cell r="B73" t="str">
            <v>C0001</v>
          </cell>
          <cell r="C73" t="str">
            <v>Personril</v>
          </cell>
          <cell r="D73" t="str">
            <v>Christeyns</v>
          </cell>
          <cell r="E73" t="str">
            <v>C0001</v>
          </cell>
          <cell r="F73" t="str">
            <v>Approved</v>
          </cell>
          <cell r="G73" t="str">
            <v>OK</v>
          </cell>
          <cell r="H73" t="str">
            <v>OK</v>
          </cell>
          <cell r="I73">
            <v>0</v>
          </cell>
          <cell r="J73">
            <v>279.00641025641028</v>
          </cell>
          <cell r="K73">
            <v>0</v>
          </cell>
          <cell r="L73">
            <v>1.34E-3</v>
          </cell>
          <cell r="M73">
            <v>4.3749999999999995E-3</v>
          </cell>
          <cell r="N73" t="str">
            <v>No</v>
          </cell>
          <cell r="O73" t="str">
            <v>Not approved</v>
          </cell>
          <cell r="P73">
            <v>0</v>
          </cell>
        </row>
        <row r="74">
          <cell r="B74" t="str">
            <v>C0002</v>
          </cell>
          <cell r="C74" t="str">
            <v>Peracid Liquid</v>
          </cell>
          <cell r="D74" t="str">
            <v>Christeyns</v>
          </cell>
          <cell r="E74" t="str">
            <v>C0002</v>
          </cell>
          <cell r="F74" t="str">
            <v>Approved</v>
          </cell>
          <cell r="G74" t="str">
            <v>OK</v>
          </cell>
          <cell r="H74" t="str">
            <v>OK</v>
          </cell>
          <cell r="I74">
            <v>0</v>
          </cell>
          <cell r="J74">
            <v>340.41666666666674</v>
          </cell>
          <cell r="K74">
            <v>0</v>
          </cell>
          <cell r="L74">
            <v>1.34E-3</v>
          </cell>
          <cell r="M74">
            <v>4.3749999999999995E-3</v>
          </cell>
          <cell r="N74" t="str">
            <v>Yes</v>
          </cell>
          <cell r="O74" t="str">
            <v>OK</v>
          </cell>
          <cell r="P74" t="str">
            <v>3093 0003</v>
          </cell>
        </row>
        <row r="75">
          <cell r="B75" t="str">
            <v>C0003</v>
          </cell>
          <cell r="C75" t="str">
            <v>Sanoxy Liquid</v>
          </cell>
          <cell r="D75" t="str">
            <v>Christeyns</v>
          </cell>
          <cell r="E75" t="str">
            <v>C0003</v>
          </cell>
          <cell r="F75" t="str">
            <v>Approved</v>
          </cell>
          <cell r="G75" t="str">
            <v>OK</v>
          </cell>
          <cell r="H75" t="str">
            <v>OK</v>
          </cell>
          <cell r="I75">
            <v>0</v>
          </cell>
          <cell r="J75">
            <v>505.41666666666674</v>
          </cell>
          <cell r="K75">
            <v>0</v>
          </cell>
          <cell r="L75">
            <v>1.34E-3</v>
          </cell>
          <cell r="M75">
            <v>4.3749999999999995E-3</v>
          </cell>
          <cell r="N75" t="str">
            <v>Yes</v>
          </cell>
          <cell r="O75" t="str">
            <v>OK</v>
          </cell>
          <cell r="P75" t="str">
            <v>3093 0003</v>
          </cell>
        </row>
        <row r="76">
          <cell r="B76" t="str">
            <v>C0004</v>
          </cell>
          <cell r="C76" t="str">
            <v>Peracid Forte</v>
          </cell>
          <cell r="D76" t="str">
            <v>Christeyns</v>
          </cell>
          <cell r="E76" t="str">
            <v>C0004</v>
          </cell>
          <cell r="F76" t="str">
            <v>Approved</v>
          </cell>
          <cell r="G76" t="str">
            <v>OK</v>
          </cell>
          <cell r="H76" t="str">
            <v>OK</v>
          </cell>
          <cell r="I76">
            <v>0</v>
          </cell>
          <cell r="J76">
            <v>726.67583333333334</v>
          </cell>
          <cell r="K76">
            <v>0</v>
          </cell>
          <cell r="L76">
            <v>1.32E-3</v>
          </cell>
          <cell r="M76">
            <v>4.3399999999999992E-3</v>
          </cell>
          <cell r="N76" t="str">
            <v>Yes</v>
          </cell>
          <cell r="O76" t="str">
            <v>OK</v>
          </cell>
          <cell r="P76" t="str">
            <v>3093 0003</v>
          </cell>
        </row>
        <row r="77">
          <cell r="B77" t="str">
            <v>C0005</v>
          </cell>
          <cell r="C77" t="str">
            <v>Cool Asepsis</v>
          </cell>
          <cell r="D77" t="str">
            <v>Christeyns</v>
          </cell>
          <cell r="E77" t="str">
            <v>C0005</v>
          </cell>
          <cell r="F77" t="str">
            <v>Approved</v>
          </cell>
          <cell r="G77" t="str">
            <v>OK</v>
          </cell>
          <cell r="H77" t="str">
            <v>OK</v>
          </cell>
          <cell r="I77">
            <v>0</v>
          </cell>
          <cell r="J77">
            <v>99.805618644067806</v>
          </cell>
          <cell r="K77">
            <v>0</v>
          </cell>
          <cell r="L77">
            <v>6.4681910000000001E-4</v>
          </cell>
          <cell r="M77">
            <v>3.2689999999999998E-3</v>
          </cell>
          <cell r="N77" t="str">
            <v>No</v>
          </cell>
          <cell r="O77" t="str">
            <v>OK</v>
          </cell>
          <cell r="P77" t="str">
            <v>3093 0003</v>
          </cell>
        </row>
        <row r="78">
          <cell r="B78" t="str">
            <v>C0006</v>
          </cell>
          <cell r="C78" t="str">
            <v>Cool Bright_Cool Brite</v>
          </cell>
          <cell r="D78" t="str">
            <v>Christeyns</v>
          </cell>
          <cell r="E78" t="str">
            <v>C0006</v>
          </cell>
          <cell r="F78" t="str">
            <v>Approved</v>
          </cell>
          <cell r="G78" t="str">
            <v>OK</v>
          </cell>
          <cell r="H78" t="str">
            <v>OK</v>
          </cell>
          <cell r="I78">
            <v>0</v>
          </cell>
          <cell r="J78">
            <v>789.90321543478262</v>
          </cell>
          <cell r="K78">
            <v>0</v>
          </cell>
          <cell r="L78">
            <v>0</v>
          </cell>
          <cell r="M78">
            <v>2.4585000000000002E-3</v>
          </cell>
          <cell r="N78" t="str">
            <v>No</v>
          </cell>
          <cell r="O78" t="str">
            <v>OK</v>
          </cell>
          <cell r="P78" t="str">
            <v>3093 0003</v>
          </cell>
        </row>
        <row r="79">
          <cell r="B79" t="str">
            <v>C0007</v>
          </cell>
          <cell r="C79" t="str">
            <v>Sonril light</v>
          </cell>
          <cell r="D79" t="str">
            <v>Christeyns</v>
          </cell>
          <cell r="E79" t="str">
            <v>C0007</v>
          </cell>
          <cell r="F79" t="str">
            <v>Approved</v>
          </cell>
          <cell r="G79" t="str">
            <v>OK</v>
          </cell>
          <cell r="H79" t="str">
            <v>OK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 t="str">
            <v>Yes</v>
          </cell>
          <cell r="O79" t="str">
            <v>Not approved</v>
          </cell>
          <cell r="P79">
            <v>0</v>
          </cell>
        </row>
        <row r="80">
          <cell r="B80" t="str">
            <v>C0008</v>
          </cell>
          <cell r="C80" t="str">
            <v>Cool 2 Blue</v>
          </cell>
          <cell r="D80" t="str">
            <v>Christeyns</v>
          </cell>
          <cell r="E80" t="str">
            <v>C0008</v>
          </cell>
          <cell r="F80" t="str">
            <v>Approved</v>
          </cell>
          <cell r="G80" t="str">
            <v>OK</v>
          </cell>
          <cell r="H80" t="str">
            <v>OK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 t="str">
            <v>Yes</v>
          </cell>
          <cell r="O80" t="str">
            <v>Not approved</v>
          </cell>
          <cell r="P80">
            <v>0</v>
          </cell>
        </row>
        <row r="81">
          <cell r="B81" t="str">
            <v>C0009</v>
          </cell>
          <cell r="C81" t="str">
            <v>Lunosept conc</v>
          </cell>
          <cell r="D81" t="str">
            <v>Christeyns</v>
          </cell>
          <cell r="E81" t="str">
            <v>C0009</v>
          </cell>
          <cell r="F81" t="str">
            <v>Approved</v>
          </cell>
          <cell r="G81" t="str">
            <v>OK</v>
          </cell>
          <cell r="H81" t="str">
            <v>OK</v>
          </cell>
          <cell r="I81">
            <v>0</v>
          </cell>
          <cell r="J81">
            <v>0.2</v>
          </cell>
          <cell r="K81">
            <v>125</v>
          </cell>
          <cell r="L81">
            <v>0</v>
          </cell>
          <cell r="M81">
            <v>0</v>
          </cell>
          <cell r="N81" t="str">
            <v>Yes</v>
          </cell>
          <cell r="O81" t="str">
            <v>Not approved</v>
          </cell>
          <cell r="P81">
            <v>0</v>
          </cell>
        </row>
        <row r="82">
          <cell r="B82" t="str">
            <v>C0010</v>
          </cell>
          <cell r="C82" t="str">
            <v>Mida San 320</v>
          </cell>
          <cell r="D82" t="str">
            <v>Christeyns</v>
          </cell>
          <cell r="E82" t="str">
            <v>C0010</v>
          </cell>
          <cell r="F82" t="str">
            <v>Approved</v>
          </cell>
          <cell r="G82" t="str">
            <v>OK</v>
          </cell>
          <cell r="H82" t="str">
            <v>OK</v>
          </cell>
          <cell r="I82">
            <v>0</v>
          </cell>
          <cell r="J82">
            <v>0.2</v>
          </cell>
          <cell r="K82">
            <v>125</v>
          </cell>
          <cell r="L82">
            <v>0</v>
          </cell>
          <cell r="M82">
            <v>0</v>
          </cell>
          <cell r="N82" t="str">
            <v>Yes</v>
          </cell>
          <cell r="O82" t="str">
            <v>Not approved</v>
          </cell>
          <cell r="P82">
            <v>0</v>
          </cell>
        </row>
        <row r="83">
          <cell r="B83" t="str">
            <v>C0011</v>
          </cell>
          <cell r="C83" t="str">
            <v>Lunosept Activ</v>
          </cell>
          <cell r="D83" t="str">
            <v>Christeyns</v>
          </cell>
          <cell r="E83" t="str">
            <v>C0011</v>
          </cell>
          <cell r="F83" t="str">
            <v>Approved</v>
          </cell>
          <cell r="G83" t="str">
            <v>OK</v>
          </cell>
          <cell r="H83" t="str">
            <v>OK</v>
          </cell>
          <cell r="I83">
            <v>0</v>
          </cell>
          <cell r="J83">
            <v>774.60915378505206</v>
          </cell>
          <cell r="K83">
            <v>280.89999999999998</v>
          </cell>
          <cell r="L83">
            <v>0</v>
          </cell>
          <cell r="M83">
            <v>1.4158499999999999E-2</v>
          </cell>
          <cell r="N83" t="str">
            <v>No</v>
          </cell>
          <cell r="O83" t="str">
            <v>Not approved</v>
          </cell>
          <cell r="P83">
            <v>0</v>
          </cell>
        </row>
        <row r="84">
          <cell r="B84" t="str">
            <v>C0012</v>
          </cell>
          <cell r="C84" t="str">
            <v>Cool Intense Blue</v>
          </cell>
          <cell r="D84" t="str">
            <v>Christeyns</v>
          </cell>
          <cell r="E84" t="str">
            <v>C0012</v>
          </cell>
          <cell r="F84" t="str">
            <v>Approved</v>
          </cell>
          <cell r="G84" t="str">
            <v>OK</v>
          </cell>
          <cell r="H84" t="str">
            <v>OK</v>
          </cell>
          <cell r="I84">
            <v>0</v>
          </cell>
          <cell r="J84">
            <v>355.1249131944445</v>
          </cell>
          <cell r="K84">
            <v>0</v>
          </cell>
          <cell r="L84">
            <v>0</v>
          </cell>
          <cell r="M84">
            <v>0</v>
          </cell>
          <cell r="N84" t="str">
            <v>No</v>
          </cell>
          <cell r="O84" t="str">
            <v>Not approved</v>
          </cell>
          <cell r="P84">
            <v>0</v>
          </cell>
        </row>
        <row r="85">
          <cell r="B85" t="str">
            <v>C0013</v>
          </cell>
          <cell r="C85" t="str">
            <v>Osmafin Appretex</v>
          </cell>
          <cell r="D85" t="str">
            <v>Christeyns</v>
          </cell>
          <cell r="E85" t="str">
            <v>C0013</v>
          </cell>
          <cell r="F85" t="str">
            <v>Approved</v>
          </cell>
          <cell r="G85" t="str">
            <v>OK</v>
          </cell>
          <cell r="H85" t="str">
            <v>OK</v>
          </cell>
          <cell r="I85">
            <v>3.6119999999999999E-2</v>
          </cell>
          <cell r="J85">
            <v>669.74788559322042</v>
          </cell>
          <cell r="K85">
            <v>0</v>
          </cell>
          <cell r="L85">
            <v>0</v>
          </cell>
          <cell r="M85">
            <v>2.1242399999999998E-4</v>
          </cell>
          <cell r="N85" t="str">
            <v>No</v>
          </cell>
          <cell r="O85" t="str">
            <v>Not approved</v>
          </cell>
          <cell r="P85">
            <v>0</v>
          </cell>
        </row>
        <row r="86">
          <cell r="B86" t="str">
            <v>C0014</v>
          </cell>
          <cell r="C86" t="str">
            <v>Bisoft Duo Blue</v>
          </cell>
          <cell r="D86" t="str">
            <v>Christeyns</v>
          </cell>
          <cell r="E86" t="str">
            <v>C0014</v>
          </cell>
          <cell r="F86" t="str">
            <v>Approved</v>
          </cell>
          <cell r="G86" t="str">
            <v>OK</v>
          </cell>
          <cell r="H86" t="str">
            <v>OK</v>
          </cell>
          <cell r="I86">
            <v>0</v>
          </cell>
          <cell r="J86">
            <v>52.618000000000023</v>
          </cell>
          <cell r="K86">
            <v>0</v>
          </cell>
          <cell r="L86">
            <v>0</v>
          </cell>
          <cell r="M86">
            <v>0</v>
          </cell>
          <cell r="N86" t="str">
            <v>No</v>
          </cell>
          <cell r="O86" t="str">
            <v>OK</v>
          </cell>
          <cell r="P86" t="str">
            <v>3093 0003</v>
          </cell>
        </row>
        <row r="87">
          <cell r="B87" t="str">
            <v>C0015</v>
          </cell>
          <cell r="C87" t="str">
            <v>Cool 1 Green</v>
          </cell>
          <cell r="D87" t="str">
            <v>Christeyns</v>
          </cell>
          <cell r="E87" t="str">
            <v>C0015</v>
          </cell>
          <cell r="F87" t="str">
            <v>Approved</v>
          </cell>
          <cell r="G87" t="str">
            <v>OK</v>
          </cell>
          <cell r="H87" t="str">
            <v>OK</v>
          </cell>
          <cell r="I87">
            <v>0</v>
          </cell>
          <cell r="J87">
            <v>282.4858757062147</v>
          </cell>
          <cell r="K87">
            <v>0</v>
          </cell>
          <cell r="L87">
            <v>0</v>
          </cell>
          <cell r="M87">
            <v>0</v>
          </cell>
          <cell r="N87" t="str">
            <v>No</v>
          </cell>
          <cell r="O87" t="str">
            <v>Not approved</v>
          </cell>
          <cell r="P87">
            <v>0</v>
          </cell>
        </row>
        <row r="88">
          <cell r="B88" t="str">
            <v>C0016</v>
          </cell>
          <cell r="C88" t="str">
            <v>Cool Star (Blue)</v>
          </cell>
          <cell r="D88" t="str">
            <v>Christeyns</v>
          </cell>
          <cell r="E88" t="str">
            <v>C0016</v>
          </cell>
          <cell r="F88" t="str">
            <v>Approved</v>
          </cell>
          <cell r="G88" t="str">
            <v>OK</v>
          </cell>
          <cell r="H88" t="str">
            <v>OK</v>
          </cell>
          <cell r="I88">
            <v>0</v>
          </cell>
          <cell r="J88">
            <v>771.50839505242959</v>
          </cell>
          <cell r="K88">
            <v>0</v>
          </cell>
          <cell r="L88">
            <v>0</v>
          </cell>
          <cell r="M88">
            <v>3.4999999999999996E-3</v>
          </cell>
          <cell r="N88" t="str">
            <v>No</v>
          </cell>
          <cell r="O88" t="str">
            <v>Not approved</v>
          </cell>
          <cell r="P88">
            <v>0</v>
          </cell>
        </row>
        <row r="89">
          <cell r="B89" t="str">
            <v>C0017</v>
          </cell>
          <cell r="C89" t="str">
            <v>Mulan Spirit N</v>
          </cell>
          <cell r="D89" t="str">
            <v>Christeyns</v>
          </cell>
          <cell r="E89" t="str">
            <v>C0017</v>
          </cell>
          <cell r="F89" t="str">
            <v>Approved</v>
          </cell>
          <cell r="G89" t="str">
            <v>OK</v>
          </cell>
          <cell r="H89" t="str">
            <v>OK</v>
          </cell>
          <cell r="I89">
            <v>0</v>
          </cell>
          <cell r="J89">
            <v>404.53761402027038</v>
          </cell>
          <cell r="K89">
            <v>0</v>
          </cell>
          <cell r="L89">
            <v>0</v>
          </cell>
          <cell r="M89">
            <v>0.52380000000000004</v>
          </cell>
          <cell r="N89" t="str">
            <v>No</v>
          </cell>
          <cell r="O89" t="str">
            <v>OK</v>
          </cell>
          <cell r="P89" t="str">
            <v>3093 0003</v>
          </cell>
        </row>
        <row r="90">
          <cell r="B90" t="str">
            <v>C0018</v>
          </cell>
          <cell r="C90" t="str">
            <v>Green R Spirit</v>
          </cell>
          <cell r="D90" t="str">
            <v>Christeyns</v>
          </cell>
          <cell r="E90" t="str">
            <v>C0018</v>
          </cell>
          <cell r="F90" t="str">
            <v>Approved</v>
          </cell>
          <cell r="G90" t="str">
            <v>OK</v>
          </cell>
          <cell r="H90" t="str">
            <v>OK</v>
          </cell>
          <cell r="I90">
            <v>0</v>
          </cell>
          <cell r="J90">
            <v>404.53761402027038</v>
          </cell>
          <cell r="K90">
            <v>0</v>
          </cell>
          <cell r="L90">
            <v>0</v>
          </cell>
          <cell r="M90">
            <v>0.52380000000000004</v>
          </cell>
          <cell r="N90" t="str">
            <v>No</v>
          </cell>
          <cell r="O90" t="str">
            <v>OK</v>
          </cell>
          <cell r="P90" t="str">
            <v>3093 0003</v>
          </cell>
        </row>
        <row r="91">
          <cell r="B91" t="str">
            <v>C0019</v>
          </cell>
          <cell r="C91" t="str">
            <v>Neutracetic</v>
          </cell>
          <cell r="D91" t="str">
            <v>Christeyns</v>
          </cell>
          <cell r="E91" t="str">
            <v>C0019</v>
          </cell>
          <cell r="F91" t="str">
            <v>Approved</v>
          </cell>
          <cell r="G91" t="str">
            <v>OK</v>
          </cell>
          <cell r="H91" t="str">
            <v>OK</v>
          </cell>
          <cell r="I91">
            <v>0</v>
          </cell>
          <cell r="J91">
            <v>1000</v>
          </cell>
          <cell r="K91">
            <v>0</v>
          </cell>
          <cell r="L91">
            <v>0</v>
          </cell>
          <cell r="M91">
            <v>0</v>
          </cell>
          <cell r="N91" t="str">
            <v>Yes</v>
          </cell>
          <cell r="O91" t="str">
            <v>OK</v>
          </cell>
          <cell r="P91" t="str">
            <v>3093 0003</v>
          </cell>
        </row>
        <row r="92">
          <cell r="B92" t="str">
            <v>C0020</v>
          </cell>
          <cell r="C92" t="str">
            <v>Neutrasour</v>
          </cell>
          <cell r="D92" t="str">
            <v>Christeyns</v>
          </cell>
          <cell r="E92" t="str">
            <v>C0020</v>
          </cell>
          <cell r="F92" t="str">
            <v>Approved</v>
          </cell>
          <cell r="G92" t="str">
            <v>OK</v>
          </cell>
          <cell r="H92" t="str">
            <v>OK</v>
          </cell>
          <cell r="I92">
            <v>0</v>
          </cell>
          <cell r="J92">
            <v>126.58227848101265</v>
          </cell>
          <cell r="K92">
            <v>0</v>
          </cell>
          <cell r="L92">
            <v>0</v>
          </cell>
          <cell r="M92">
            <v>0</v>
          </cell>
          <cell r="N92" t="str">
            <v>No</v>
          </cell>
          <cell r="O92" t="str">
            <v>Not approved</v>
          </cell>
          <cell r="P92">
            <v>0</v>
          </cell>
        </row>
        <row r="93">
          <cell r="B93" t="str">
            <v>C0021</v>
          </cell>
          <cell r="C93" t="str">
            <v>Osmafin Aquablock Triple</v>
          </cell>
          <cell r="D93" t="str">
            <v>Christeyns</v>
          </cell>
          <cell r="E93" t="str">
            <v>C0021</v>
          </cell>
          <cell r="F93" t="str">
            <v>Approved</v>
          </cell>
          <cell r="G93" t="str">
            <v>OK</v>
          </cell>
          <cell r="H93" t="str">
            <v>OK</v>
          </cell>
          <cell r="I93">
            <v>0</v>
          </cell>
          <cell r="J93">
            <v>4185</v>
          </cell>
          <cell r="K93">
            <v>0</v>
          </cell>
          <cell r="L93">
            <v>0</v>
          </cell>
          <cell r="M93">
            <v>8.3699999999999997E-2</v>
          </cell>
          <cell r="N93" t="str">
            <v>No</v>
          </cell>
          <cell r="O93" t="str">
            <v>Not approved</v>
          </cell>
          <cell r="P93">
            <v>0</v>
          </cell>
        </row>
        <row r="94">
          <cell r="B94" t="str">
            <v>C0022</v>
          </cell>
          <cell r="C94" t="str">
            <v>Osmafin Gold</v>
          </cell>
          <cell r="D94" t="str">
            <v>Christeyns</v>
          </cell>
          <cell r="E94" t="str">
            <v>C0022</v>
          </cell>
          <cell r="F94" t="str">
            <v>Approved</v>
          </cell>
          <cell r="G94" t="str">
            <v>OK</v>
          </cell>
          <cell r="H94" t="str">
            <v>OK</v>
          </cell>
          <cell r="I94">
            <v>0</v>
          </cell>
          <cell r="J94">
            <v>126.58227848101265</v>
          </cell>
          <cell r="K94">
            <v>0</v>
          </cell>
          <cell r="L94">
            <v>0</v>
          </cell>
          <cell r="M94">
            <v>0.4</v>
          </cell>
          <cell r="N94" t="str">
            <v>No</v>
          </cell>
          <cell r="O94" t="str">
            <v>OK</v>
          </cell>
          <cell r="P94" t="str">
            <v>3093 0003</v>
          </cell>
        </row>
        <row r="95">
          <cell r="B95" t="str">
            <v>C0023</v>
          </cell>
          <cell r="C95" t="str">
            <v>Mulan Mineral Blue</v>
          </cell>
          <cell r="D95" t="str">
            <v>Christeyns</v>
          </cell>
          <cell r="E95" t="str">
            <v>C0023</v>
          </cell>
          <cell r="F95" t="str">
            <v>Approved</v>
          </cell>
          <cell r="G95" t="str">
            <v>OK</v>
          </cell>
          <cell r="H95" t="str">
            <v>OK</v>
          </cell>
          <cell r="I95">
            <v>0</v>
          </cell>
          <cell r="J95">
            <v>724.9816666666668</v>
          </cell>
          <cell r="K95">
            <v>0</v>
          </cell>
          <cell r="L95">
            <v>0</v>
          </cell>
          <cell r="M95">
            <v>0</v>
          </cell>
          <cell r="N95" t="str">
            <v>No</v>
          </cell>
          <cell r="O95" t="str">
            <v>Not approved</v>
          </cell>
          <cell r="P95">
            <v>0</v>
          </cell>
        </row>
        <row r="96">
          <cell r="B96" t="str">
            <v>C0024</v>
          </cell>
          <cell r="C96" t="str">
            <v>Cool Care Blue</v>
          </cell>
          <cell r="D96" t="str">
            <v>Christeyns</v>
          </cell>
          <cell r="E96" t="str">
            <v>C0024</v>
          </cell>
          <cell r="F96" t="str">
            <v>Approved</v>
          </cell>
          <cell r="G96" t="str">
            <v>OK</v>
          </cell>
          <cell r="H96" t="str">
            <v>OK</v>
          </cell>
          <cell r="I96">
            <v>0</v>
          </cell>
          <cell r="J96">
            <v>391.24064874121211</v>
          </cell>
          <cell r="K96">
            <v>0</v>
          </cell>
          <cell r="L96">
            <v>0</v>
          </cell>
          <cell r="M96">
            <v>1.7800000000000002E-5</v>
          </cell>
          <cell r="N96" t="str">
            <v>No</v>
          </cell>
          <cell r="O96" t="str">
            <v>OK</v>
          </cell>
          <cell r="P96" t="str">
            <v>3093 0003</v>
          </cell>
        </row>
        <row r="97">
          <cell r="B97" t="str">
            <v>C0025</v>
          </cell>
          <cell r="C97" t="str">
            <v>Green R Care</v>
          </cell>
          <cell r="D97" t="str">
            <v>Christeyns</v>
          </cell>
          <cell r="E97" t="str">
            <v>C0025</v>
          </cell>
          <cell r="F97" t="str">
            <v>Approved</v>
          </cell>
          <cell r="G97" t="str">
            <v>OK</v>
          </cell>
          <cell r="H97" t="str">
            <v>OK</v>
          </cell>
          <cell r="I97">
            <v>0</v>
          </cell>
          <cell r="J97">
            <v>391.24064874121211</v>
          </cell>
          <cell r="K97">
            <v>0</v>
          </cell>
          <cell r="L97">
            <v>0</v>
          </cell>
          <cell r="M97">
            <v>1.7800000000000002E-5</v>
          </cell>
          <cell r="N97" t="str">
            <v>No</v>
          </cell>
          <cell r="O97" t="str">
            <v>OK</v>
          </cell>
          <cell r="P97" t="str">
            <v>3093 0003</v>
          </cell>
        </row>
        <row r="98">
          <cell r="B98" t="str">
            <v>C0026</v>
          </cell>
          <cell r="C98" t="str">
            <v>Cool Shine Blue</v>
          </cell>
          <cell r="D98" t="str">
            <v>Christeyns</v>
          </cell>
          <cell r="E98" t="str">
            <v>C0026</v>
          </cell>
          <cell r="F98" t="str">
            <v>Approved</v>
          </cell>
          <cell r="G98" t="str">
            <v>OK</v>
          </cell>
          <cell r="H98" t="str">
            <v>OK</v>
          </cell>
          <cell r="I98">
            <v>0</v>
          </cell>
          <cell r="J98">
            <v>571.0923310494652</v>
          </cell>
          <cell r="K98">
            <v>0</v>
          </cell>
          <cell r="L98">
            <v>4.7708506000000003E-3</v>
          </cell>
          <cell r="M98">
            <v>2.6994999999999998E-2</v>
          </cell>
          <cell r="N98" t="str">
            <v>No</v>
          </cell>
          <cell r="O98" t="str">
            <v>Not approved</v>
          </cell>
          <cell r="P98">
            <v>0</v>
          </cell>
        </row>
        <row r="99">
          <cell r="B99" t="str">
            <v>C0027</v>
          </cell>
          <cell r="C99" t="str">
            <v>Osmaflux Ideal Free</v>
          </cell>
          <cell r="D99" t="str">
            <v>Christeyns</v>
          </cell>
          <cell r="E99" t="str">
            <v>C0027</v>
          </cell>
          <cell r="F99" t="str">
            <v>Approved</v>
          </cell>
          <cell r="G99" t="str">
            <v>OK</v>
          </cell>
          <cell r="H99" t="str">
            <v>OK</v>
          </cell>
          <cell r="I99">
            <v>0</v>
          </cell>
          <cell r="J99">
            <v>111.6079672988506</v>
          </cell>
          <cell r="K99">
            <v>0</v>
          </cell>
          <cell r="L99">
            <v>0</v>
          </cell>
          <cell r="M99">
            <v>2.7460000000000002E-2</v>
          </cell>
          <cell r="N99" t="str">
            <v>No</v>
          </cell>
          <cell r="O99" t="str">
            <v>OK</v>
          </cell>
          <cell r="P99" t="str">
            <v>3093 0003</v>
          </cell>
        </row>
        <row r="100">
          <cell r="B100" t="str">
            <v>C0028</v>
          </cell>
          <cell r="C100" t="str">
            <v>Power Extract Blue</v>
          </cell>
          <cell r="D100" t="str">
            <v>Christeyns</v>
          </cell>
          <cell r="E100" t="str">
            <v>C0028</v>
          </cell>
          <cell r="F100" t="str">
            <v>Approved</v>
          </cell>
          <cell r="G100" t="str">
            <v>OK</v>
          </cell>
          <cell r="H100" t="str">
            <v>OK</v>
          </cell>
          <cell r="I100">
            <v>0</v>
          </cell>
          <cell r="J100">
            <v>65.097876603448285</v>
          </cell>
          <cell r="K100">
            <v>0</v>
          </cell>
          <cell r="L100">
            <v>0</v>
          </cell>
          <cell r="M100">
            <v>6.1304000000000004E-2</v>
          </cell>
          <cell r="N100" t="str">
            <v>No</v>
          </cell>
          <cell r="O100" t="str">
            <v>OK</v>
          </cell>
          <cell r="P100" t="str">
            <v>3093 0003</v>
          </cell>
        </row>
        <row r="101">
          <cell r="B101" t="str">
            <v>C0029</v>
          </cell>
          <cell r="C101" t="str">
            <v>Power Extract Blue - alternativ</v>
          </cell>
          <cell r="D101" t="str">
            <v>Christeyns</v>
          </cell>
          <cell r="E101" t="str">
            <v>C0029</v>
          </cell>
          <cell r="F101" t="str">
            <v>Approved</v>
          </cell>
          <cell r="G101" t="str">
            <v>OK</v>
          </cell>
          <cell r="H101" t="str">
            <v>OK</v>
          </cell>
          <cell r="I101">
            <v>0</v>
          </cell>
          <cell r="J101">
            <v>65.015693103448285</v>
          </cell>
          <cell r="K101">
            <v>0</v>
          </cell>
          <cell r="L101">
            <v>0</v>
          </cell>
          <cell r="M101">
            <v>6.1304000000000004E-2</v>
          </cell>
          <cell r="N101" t="str">
            <v>No</v>
          </cell>
          <cell r="O101" t="str">
            <v>OK</v>
          </cell>
          <cell r="P101" t="str">
            <v>3093 0003</v>
          </cell>
        </row>
        <row r="102">
          <cell r="B102" t="str">
            <v>C0030</v>
          </cell>
          <cell r="C102" t="str">
            <v>Select Mineral Blue - NOK</v>
          </cell>
          <cell r="D102" t="str">
            <v>Christeyns</v>
          </cell>
          <cell r="E102" t="str">
            <v>C0030</v>
          </cell>
          <cell r="F102" t="str">
            <v>Approved</v>
          </cell>
          <cell r="G102" t="str">
            <v>OK</v>
          </cell>
          <cell r="H102" t="str">
            <v>OK</v>
          </cell>
          <cell r="I102">
            <v>0</v>
          </cell>
          <cell r="J102">
            <v>4980</v>
          </cell>
          <cell r="K102">
            <v>0</v>
          </cell>
          <cell r="L102">
            <v>0</v>
          </cell>
          <cell r="M102">
            <v>0</v>
          </cell>
          <cell r="N102" t="str">
            <v>No</v>
          </cell>
          <cell r="O102" t="str">
            <v>Not approved</v>
          </cell>
          <cell r="P102">
            <v>0</v>
          </cell>
        </row>
        <row r="103">
          <cell r="B103" t="str">
            <v>C0031</v>
          </cell>
          <cell r="C103" t="str">
            <v>Cool 3 Green</v>
          </cell>
          <cell r="D103" t="str">
            <v>Christeyns</v>
          </cell>
          <cell r="E103" t="str">
            <v>C0031</v>
          </cell>
          <cell r="F103" t="str">
            <v>Approved</v>
          </cell>
          <cell r="G103" t="str">
            <v>OK</v>
          </cell>
          <cell r="H103" t="str">
            <v>OK</v>
          </cell>
          <cell r="I103">
            <v>0</v>
          </cell>
          <cell r="J103">
            <v>87.339600000000004</v>
          </cell>
          <cell r="K103">
            <v>0</v>
          </cell>
          <cell r="L103">
            <v>8.4556379999999997E-3</v>
          </cell>
          <cell r="M103">
            <v>4.2749999999999996E-2</v>
          </cell>
          <cell r="N103" t="str">
            <v>No</v>
          </cell>
          <cell r="O103" t="str">
            <v>Not approved</v>
          </cell>
          <cell r="P103">
            <v>0</v>
          </cell>
        </row>
        <row r="104">
          <cell r="B104" t="str">
            <v>C0032</v>
          </cell>
          <cell r="C104" t="str">
            <v>Power Classic</v>
          </cell>
          <cell r="D104" t="str">
            <v>Christeyns</v>
          </cell>
          <cell r="E104" t="str">
            <v>C0032</v>
          </cell>
          <cell r="F104" t="str">
            <v>Approved</v>
          </cell>
          <cell r="G104" t="str">
            <v>OK</v>
          </cell>
          <cell r="H104" t="str">
            <v>OK</v>
          </cell>
          <cell r="I104">
            <v>0</v>
          </cell>
          <cell r="J104">
            <v>87.339600000000004</v>
          </cell>
          <cell r="K104">
            <v>0</v>
          </cell>
          <cell r="L104">
            <v>8.4556379999999997E-3</v>
          </cell>
          <cell r="M104">
            <v>4.2749999999999996E-2</v>
          </cell>
          <cell r="N104" t="str">
            <v>Yes</v>
          </cell>
          <cell r="O104" t="str">
            <v>Not approved</v>
          </cell>
          <cell r="P104">
            <v>0</v>
          </cell>
        </row>
        <row r="105">
          <cell r="B105" t="str">
            <v>C0033</v>
          </cell>
          <cell r="C105" t="str">
            <v>Novan Assist</v>
          </cell>
          <cell r="D105" t="str">
            <v>Christeyns</v>
          </cell>
          <cell r="E105" t="str">
            <v>C0033</v>
          </cell>
          <cell r="F105" t="str">
            <v>Approved</v>
          </cell>
          <cell r="G105" t="str">
            <v>OK</v>
          </cell>
          <cell r="H105" t="str">
            <v>OK</v>
          </cell>
          <cell r="I105">
            <v>0</v>
          </cell>
          <cell r="J105">
            <v>1465.0945545169084</v>
          </cell>
          <cell r="K105">
            <v>0</v>
          </cell>
          <cell r="L105">
            <v>0</v>
          </cell>
          <cell r="M105">
            <v>0</v>
          </cell>
          <cell r="N105" t="str">
            <v>No</v>
          </cell>
          <cell r="O105" t="str">
            <v>OK</v>
          </cell>
          <cell r="P105" t="str">
            <v>3093 0003</v>
          </cell>
        </row>
        <row r="106">
          <cell r="B106" t="str">
            <v>C0034</v>
          </cell>
          <cell r="C106" t="str">
            <v>Select Power Blue</v>
          </cell>
          <cell r="D106" t="str">
            <v>Christeyns</v>
          </cell>
          <cell r="E106" t="str">
            <v>C0034</v>
          </cell>
          <cell r="F106" t="str">
            <v>Approved</v>
          </cell>
          <cell r="G106" t="str">
            <v>OK</v>
          </cell>
          <cell r="H106" t="str">
            <v>OK</v>
          </cell>
          <cell r="I106">
            <v>0</v>
          </cell>
          <cell r="J106">
            <v>8.3805566818181827</v>
          </cell>
          <cell r="K106">
            <v>0</v>
          </cell>
          <cell r="L106">
            <v>0</v>
          </cell>
          <cell r="M106">
            <v>7.4999999999999997E-3</v>
          </cell>
          <cell r="N106" t="str">
            <v>No</v>
          </cell>
          <cell r="O106" t="str">
            <v>OK</v>
          </cell>
          <cell r="P106" t="str">
            <v>3093 0003</v>
          </cell>
        </row>
        <row r="107">
          <cell r="B107" t="str">
            <v>C0035</v>
          </cell>
          <cell r="C107" t="str">
            <v>Select Power Blue - New</v>
          </cell>
          <cell r="D107" t="str">
            <v>Christeyns</v>
          </cell>
          <cell r="E107" t="str">
            <v>C0035</v>
          </cell>
          <cell r="F107" t="str">
            <v>Approved</v>
          </cell>
          <cell r="G107" t="str">
            <v>OK</v>
          </cell>
          <cell r="H107" t="str">
            <v>OK</v>
          </cell>
          <cell r="I107">
            <v>0</v>
          </cell>
          <cell r="J107">
            <v>21.798499999999997</v>
          </cell>
          <cell r="K107">
            <v>0</v>
          </cell>
          <cell r="L107">
            <v>0</v>
          </cell>
          <cell r="M107">
            <v>2.2511999999999997E-2</v>
          </cell>
          <cell r="N107" t="str">
            <v>No</v>
          </cell>
          <cell r="O107" t="str">
            <v>OK</v>
          </cell>
          <cell r="P107" t="str">
            <v>3093 0003</v>
          </cell>
        </row>
        <row r="108">
          <cell r="B108" t="str">
            <v>C0036</v>
          </cell>
          <cell r="C108" t="str">
            <v>Crystal Blue</v>
          </cell>
          <cell r="D108" t="str">
            <v>Christeyns</v>
          </cell>
          <cell r="E108" t="str">
            <v>C0036</v>
          </cell>
          <cell r="F108" t="str">
            <v>Approved</v>
          </cell>
          <cell r="G108" t="str">
            <v>OK</v>
          </cell>
          <cell r="H108" t="str">
            <v>OK</v>
          </cell>
          <cell r="I108">
            <v>0</v>
          </cell>
          <cell r="J108">
            <v>3612.8838117800069</v>
          </cell>
          <cell r="K108">
            <v>0</v>
          </cell>
          <cell r="L108">
            <v>5.2569999999999999E-2</v>
          </cell>
          <cell r="M108">
            <v>8.6250000000000007E-3</v>
          </cell>
          <cell r="N108" t="str">
            <v>No</v>
          </cell>
          <cell r="O108" t="str">
            <v>Not approved</v>
          </cell>
          <cell r="P108">
            <v>0</v>
          </cell>
        </row>
        <row r="109">
          <cell r="B109" t="str">
            <v>C0037</v>
          </cell>
          <cell r="C109" t="str">
            <v>Multi Blue</v>
          </cell>
          <cell r="D109" t="str">
            <v>Christeyns</v>
          </cell>
          <cell r="E109" t="str">
            <v>C0037</v>
          </cell>
          <cell r="F109" t="str">
            <v>Approved</v>
          </cell>
          <cell r="G109" t="str">
            <v>OK</v>
          </cell>
          <cell r="H109" t="str">
            <v>OK</v>
          </cell>
          <cell r="I109">
            <v>0</v>
          </cell>
          <cell r="J109">
            <v>1270.5012338355366</v>
          </cell>
          <cell r="K109">
            <v>0</v>
          </cell>
          <cell r="L109">
            <v>0</v>
          </cell>
          <cell r="M109">
            <v>1.0880999999999998E-2</v>
          </cell>
          <cell r="N109" t="str">
            <v>No</v>
          </cell>
          <cell r="O109" t="str">
            <v>OK</v>
          </cell>
          <cell r="P109" t="str">
            <v>3093 0003</v>
          </cell>
        </row>
        <row r="110">
          <cell r="B110" t="str">
            <v>C0038</v>
          </cell>
          <cell r="C110" t="str">
            <v>Solo Blue</v>
          </cell>
          <cell r="D110" t="str">
            <v>Christeyns</v>
          </cell>
          <cell r="E110" t="str">
            <v>C0038</v>
          </cell>
          <cell r="F110" t="str">
            <v>Approved</v>
          </cell>
          <cell r="G110" t="str">
            <v>OK</v>
          </cell>
          <cell r="H110" t="str">
            <v>OK</v>
          </cell>
          <cell r="I110">
            <v>0</v>
          </cell>
          <cell r="J110">
            <v>2711.5689045187669</v>
          </cell>
          <cell r="K110">
            <v>0</v>
          </cell>
          <cell r="L110">
            <v>0</v>
          </cell>
          <cell r="M110">
            <v>4.6999999999999993E-3</v>
          </cell>
          <cell r="N110" t="str">
            <v>No</v>
          </cell>
          <cell r="O110" t="str">
            <v>Not approved</v>
          </cell>
          <cell r="P110">
            <v>0</v>
          </cell>
        </row>
        <row r="111">
          <cell r="B111" t="str">
            <v>C0039</v>
          </cell>
          <cell r="C111" t="str">
            <v>Osmafin Perfect</v>
          </cell>
          <cell r="D111" t="str">
            <v>Christeyns</v>
          </cell>
          <cell r="E111" t="str">
            <v>C0039</v>
          </cell>
          <cell r="F111" t="str">
            <v>Approved</v>
          </cell>
          <cell r="G111" t="str">
            <v>OK</v>
          </cell>
          <cell r="H111" t="str">
            <v>OK</v>
          </cell>
          <cell r="I111">
            <v>0.05</v>
          </cell>
          <cell r="J111">
            <v>2308.4837846873957</v>
          </cell>
          <cell r="K111">
            <v>0</v>
          </cell>
          <cell r="L111">
            <v>0</v>
          </cell>
          <cell r="M111">
            <v>5.0000000000000001E-4</v>
          </cell>
          <cell r="N111" t="str">
            <v>No</v>
          </cell>
          <cell r="O111" t="str">
            <v>Not approved</v>
          </cell>
          <cell r="P111">
            <v>0</v>
          </cell>
        </row>
        <row r="112">
          <cell r="B112" t="str">
            <v>C0040</v>
          </cell>
          <cell r="C112" t="str">
            <v>Natriumhypoklorit</v>
          </cell>
          <cell r="D112" t="str">
            <v>Christeyns</v>
          </cell>
          <cell r="E112" t="str">
            <v>C0040</v>
          </cell>
          <cell r="F112" t="str">
            <v>Approved</v>
          </cell>
          <cell r="G112" t="str">
            <v>OK</v>
          </cell>
          <cell r="H112" t="str">
            <v>OK</v>
          </cell>
          <cell r="I112">
            <v>0</v>
          </cell>
          <cell r="J112">
            <v>10.065</v>
          </cell>
          <cell r="K112">
            <v>130</v>
          </cell>
          <cell r="L112">
            <v>0</v>
          </cell>
          <cell r="M112">
            <v>0</v>
          </cell>
          <cell r="N112" t="str">
            <v>Yes</v>
          </cell>
          <cell r="O112" t="str">
            <v>Not approved</v>
          </cell>
          <cell r="P112">
            <v>0</v>
          </cell>
        </row>
        <row r="113">
          <cell r="B113" t="str">
            <v>C0041</v>
          </cell>
          <cell r="C113" t="str">
            <v>Select Detergent Blue</v>
          </cell>
          <cell r="D113" t="str">
            <v>Christeyns</v>
          </cell>
          <cell r="E113" t="str">
            <v>C0041</v>
          </cell>
          <cell r="F113" t="str">
            <v>Approved</v>
          </cell>
          <cell r="G113" t="str">
            <v>OK</v>
          </cell>
          <cell r="H113" t="str">
            <v>OK</v>
          </cell>
          <cell r="I113">
            <v>0</v>
          </cell>
          <cell r="J113">
            <v>5621.8714253100916</v>
          </cell>
          <cell r="K113">
            <v>0</v>
          </cell>
          <cell r="L113">
            <v>6.7257699999999994E-4</v>
          </cell>
          <cell r="M113">
            <v>4.5405000000000001E-2</v>
          </cell>
          <cell r="N113" t="str">
            <v>No</v>
          </cell>
          <cell r="O113" t="str">
            <v>OK</v>
          </cell>
          <cell r="P113" t="str">
            <v>3093 0003</v>
          </cell>
        </row>
        <row r="114">
          <cell r="B114" t="str">
            <v>C0042</v>
          </cell>
          <cell r="C114" t="str">
            <v>Green R Soft</v>
          </cell>
          <cell r="D114" t="str">
            <v>Christeyns</v>
          </cell>
          <cell r="E114" t="str">
            <v>C0042</v>
          </cell>
          <cell r="F114" t="str">
            <v>Approved</v>
          </cell>
          <cell r="G114" t="str">
            <v>OK</v>
          </cell>
          <cell r="H114" t="str">
            <v>OK</v>
          </cell>
          <cell r="I114">
            <v>0</v>
          </cell>
          <cell r="J114">
            <v>52.618000000000023</v>
          </cell>
          <cell r="K114">
            <v>0</v>
          </cell>
          <cell r="L114">
            <v>0</v>
          </cell>
          <cell r="M114">
            <v>0</v>
          </cell>
          <cell r="N114" t="str">
            <v>No</v>
          </cell>
          <cell r="O114" t="str">
            <v>OK</v>
          </cell>
          <cell r="P114" t="str">
            <v>3093 0003</v>
          </cell>
        </row>
        <row r="115">
          <cell r="B115" t="str">
            <v>C0043</v>
          </cell>
          <cell r="C115" t="str">
            <v>Hydrox</v>
          </cell>
          <cell r="D115" t="str">
            <v>Christeyns</v>
          </cell>
          <cell r="E115" t="str">
            <v>C0043</v>
          </cell>
          <cell r="F115" t="str">
            <v>Approved</v>
          </cell>
          <cell r="G115" t="str">
            <v>OK</v>
          </cell>
          <cell r="H115" t="str">
            <v>OK</v>
          </cell>
          <cell r="I115">
            <v>0</v>
          </cell>
          <cell r="J115">
            <v>8.75</v>
          </cell>
          <cell r="K115">
            <v>0</v>
          </cell>
          <cell r="L115">
            <v>1.34E-3</v>
          </cell>
          <cell r="M115">
            <v>4.3749999999999995E-3</v>
          </cell>
          <cell r="N115" t="str">
            <v>No</v>
          </cell>
          <cell r="O115" t="str">
            <v>Not approved</v>
          </cell>
          <cell r="P115">
            <v>0</v>
          </cell>
        </row>
        <row r="116">
          <cell r="B116" t="str">
            <v>C0044</v>
          </cell>
          <cell r="C116" t="str">
            <v>Smart Degreaser</v>
          </cell>
          <cell r="D116" t="str">
            <v>Christeyns</v>
          </cell>
          <cell r="E116" t="str">
            <v>C0044</v>
          </cell>
          <cell r="F116" t="str">
            <v>Approved</v>
          </cell>
          <cell r="G116" t="str">
            <v>OK</v>
          </cell>
          <cell r="H116" t="str">
            <v>OK</v>
          </cell>
          <cell r="I116">
            <v>0</v>
          </cell>
          <cell r="J116">
            <v>3838.3283426724702</v>
          </cell>
          <cell r="K116">
            <v>0</v>
          </cell>
          <cell r="L116">
            <v>0</v>
          </cell>
          <cell r="M116">
            <v>1.89E-2</v>
          </cell>
          <cell r="N116" t="str">
            <v>No</v>
          </cell>
          <cell r="O116" t="str">
            <v>Not approved</v>
          </cell>
          <cell r="P116">
            <v>0</v>
          </cell>
        </row>
        <row r="117">
          <cell r="B117" t="str">
            <v>C0045</v>
          </cell>
          <cell r="C117" t="str">
            <v>Mulan Extreme</v>
          </cell>
          <cell r="D117" t="str">
            <v>Christeyns</v>
          </cell>
          <cell r="E117" t="str">
            <v>C0045</v>
          </cell>
          <cell r="F117" t="str">
            <v>Approved</v>
          </cell>
          <cell r="G117" t="str">
            <v>OK</v>
          </cell>
          <cell r="H117" t="str">
            <v>OK</v>
          </cell>
          <cell r="I117">
            <v>0</v>
          </cell>
          <cell r="J117">
            <v>2046.2962962962961</v>
          </cell>
          <cell r="K117">
            <v>0</v>
          </cell>
          <cell r="L117">
            <v>0</v>
          </cell>
          <cell r="M117">
            <v>0.15</v>
          </cell>
          <cell r="N117" t="str">
            <v>No</v>
          </cell>
          <cell r="O117" t="str">
            <v>Not approved</v>
          </cell>
          <cell r="P117">
            <v>0</v>
          </cell>
        </row>
        <row r="118">
          <cell r="B118" t="str">
            <v>C0046</v>
          </cell>
          <cell r="C118" t="str">
            <v>Neutrapur Forte</v>
          </cell>
          <cell r="D118" t="str">
            <v>Christeyns</v>
          </cell>
          <cell r="E118" t="str">
            <v>C0046</v>
          </cell>
          <cell r="F118" t="str">
            <v>Approved</v>
          </cell>
          <cell r="G118" t="str">
            <v>OK</v>
          </cell>
          <cell r="H118" t="str">
            <v>OK</v>
          </cell>
          <cell r="I118">
            <v>0</v>
          </cell>
          <cell r="J118">
            <v>195</v>
          </cell>
          <cell r="K118">
            <v>0</v>
          </cell>
          <cell r="L118">
            <v>0</v>
          </cell>
          <cell r="M118">
            <v>0</v>
          </cell>
          <cell r="N118" t="str">
            <v>no</v>
          </cell>
          <cell r="O118" t="str">
            <v>Not approved</v>
          </cell>
          <cell r="P118">
            <v>0</v>
          </cell>
        </row>
        <row r="119">
          <cell r="B119" t="str">
            <v>C0047</v>
          </cell>
          <cell r="C119" t="str">
            <v>X-Tend</v>
          </cell>
          <cell r="D119" t="str">
            <v>Christeyns</v>
          </cell>
          <cell r="E119" t="str">
            <v>C0047</v>
          </cell>
          <cell r="F119" t="str">
            <v>Approved</v>
          </cell>
          <cell r="G119" t="str">
            <v>OK</v>
          </cell>
          <cell r="H119" t="str">
            <v>OK</v>
          </cell>
          <cell r="I119">
            <v>0.17</v>
          </cell>
          <cell r="J119">
            <v>72049.923946110386</v>
          </cell>
          <cell r="K119">
            <v>0</v>
          </cell>
          <cell r="L119">
            <v>4.9560000000000003E-3</v>
          </cell>
          <cell r="M119">
            <v>0.17</v>
          </cell>
          <cell r="N119" t="str">
            <v>No</v>
          </cell>
          <cell r="O119" t="str">
            <v>Not approved</v>
          </cell>
          <cell r="P119">
            <v>0</v>
          </cell>
        </row>
        <row r="120">
          <cell r="B120" t="str">
            <v>C0048</v>
          </cell>
          <cell r="C120" t="str">
            <v>Green r stain wash power</v>
          </cell>
          <cell r="D120" t="str">
            <v>Christeyns</v>
          </cell>
          <cell r="E120" t="str">
            <v>C0048</v>
          </cell>
          <cell r="F120" t="str">
            <v>Approved</v>
          </cell>
          <cell r="G120" t="str">
            <v>OK</v>
          </cell>
          <cell r="H120" t="str">
            <v>OK</v>
          </cell>
          <cell r="I120">
            <v>5.0000000000000001E-3</v>
          </cell>
          <cell r="J120">
            <v>647.30916152631733</v>
          </cell>
          <cell r="K120">
            <v>0</v>
          </cell>
          <cell r="L120">
            <v>0</v>
          </cell>
          <cell r="M120">
            <v>5.0251500000000004E-2</v>
          </cell>
          <cell r="N120" t="str">
            <v>no</v>
          </cell>
          <cell r="O120" t="str">
            <v>Not approved</v>
          </cell>
          <cell r="P120">
            <v>0</v>
          </cell>
        </row>
        <row r="121">
          <cell r="B121" t="str">
            <v>C0049</v>
          </cell>
          <cell r="C121" t="str">
            <v>Green r stain wash oxy</v>
          </cell>
          <cell r="D121" t="str">
            <v>Christeyns</v>
          </cell>
          <cell r="E121" t="str">
            <v>C0049</v>
          </cell>
          <cell r="F121" t="str">
            <v>Approved</v>
          </cell>
          <cell r="G121" t="str">
            <v>OK</v>
          </cell>
          <cell r="H121" t="str">
            <v>OK</v>
          </cell>
          <cell r="I121">
            <v>0</v>
          </cell>
          <cell r="J121">
            <v>181.41166502463051</v>
          </cell>
          <cell r="K121">
            <v>0</v>
          </cell>
          <cell r="L121">
            <v>1.8210320000000002E-3</v>
          </cell>
          <cell r="M121">
            <v>5.4780000000000002E-3</v>
          </cell>
          <cell r="N121" t="str">
            <v>No</v>
          </cell>
          <cell r="O121" t="str">
            <v>Not approved</v>
          </cell>
          <cell r="P121">
            <v>0</v>
          </cell>
        </row>
        <row r="122">
          <cell r="B122" t="str">
            <v>C0050</v>
          </cell>
          <cell r="C122" t="str">
            <v>Smart Color</v>
          </cell>
          <cell r="D122" t="str">
            <v>Christeyns</v>
          </cell>
          <cell r="E122" t="str">
            <v>C0050</v>
          </cell>
          <cell r="F122" t="str">
            <v>Approved</v>
          </cell>
          <cell r="G122" t="str">
            <v>OK</v>
          </cell>
          <cell r="H122" t="str">
            <v>OK</v>
          </cell>
          <cell r="I122">
            <v>1.475E-3</v>
          </cell>
          <cell r="J122">
            <v>424.30208333333331</v>
          </cell>
          <cell r="K122">
            <v>0</v>
          </cell>
          <cell r="L122">
            <v>0</v>
          </cell>
          <cell r="M122">
            <v>2.9499999999999999E-5</v>
          </cell>
          <cell r="N122" t="str">
            <v>no</v>
          </cell>
          <cell r="O122" t="str">
            <v>Not approved</v>
          </cell>
          <cell r="P122">
            <v>0</v>
          </cell>
        </row>
        <row r="123">
          <cell r="B123" t="str">
            <v>C0051</v>
          </cell>
          <cell r="C123" t="str">
            <v>Osmafin Aquablock Free</v>
          </cell>
          <cell r="D123" t="str">
            <v>Christeyns</v>
          </cell>
          <cell r="E123" t="str">
            <v>C0051</v>
          </cell>
          <cell r="F123" t="str">
            <v>Approved</v>
          </cell>
          <cell r="G123" t="str">
            <v>OK</v>
          </cell>
          <cell r="H123" t="str">
            <v>OK</v>
          </cell>
          <cell r="I123">
            <v>0</v>
          </cell>
          <cell r="J123">
            <v>1549.702</v>
          </cell>
          <cell r="K123">
            <v>0</v>
          </cell>
          <cell r="L123">
            <v>0</v>
          </cell>
          <cell r="M123">
            <v>3.0927199999999998E-2</v>
          </cell>
          <cell r="N123" t="str">
            <v>No</v>
          </cell>
          <cell r="O123" t="str">
            <v>Not approved</v>
          </cell>
          <cell r="P123">
            <v>0</v>
          </cell>
        </row>
        <row r="124">
          <cell r="B124" t="str">
            <v>C0052</v>
          </cell>
          <cell r="C124" t="str">
            <v>Cool (PureSan) EPIC Blue</v>
          </cell>
          <cell r="D124" t="str">
            <v>Christeyns</v>
          </cell>
          <cell r="E124" t="str">
            <v>C0052</v>
          </cell>
          <cell r="F124" t="str">
            <v>Approved</v>
          </cell>
          <cell r="G124" t="str">
            <v>OK</v>
          </cell>
          <cell r="H124" t="str">
            <v>OK</v>
          </cell>
          <cell r="I124">
            <v>0</v>
          </cell>
          <cell r="J124">
            <v>1254.1539682539683</v>
          </cell>
          <cell r="K124">
            <v>0</v>
          </cell>
          <cell r="L124">
            <v>2.4291499999999997E-3</v>
          </cell>
          <cell r="M124">
            <v>0.11364999999999999</v>
          </cell>
          <cell r="N124" t="str">
            <v>No</v>
          </cell>
          <cell r="O124" t="str">
            <v>Not approved</v>
          </cell>
          <cell r="P124">
            <v>0</v>
          </cell>
        </row>
        <row r="125">
          <cell r="B125" t="str">
            <v>C0053</v>
          </cell>
          <cell r="C125" t="str">
            <v>EPIC Core</v>
          </cell>
          <cell r="D125" t="str">
            <v>Christeyns</v>
          </cell>
          <cell r="E125" t="str">
            <v>C0053</v>
          </cell>
          <cell r="F125" t="str">
            <v>Approved</v>
          </cell>
          <cell r="G125" t="str">
            <v>OK</v>
          </cell>
          <cell r="H125" t="str">
            <v>OK</v>
          </cell>
          <cell r="I125">
            <v>0.64922000004000013</v>
          </cell>
          <cell r="J125">
            <v>4728.7591268556953</v>
          </cell>
          <cell r="K125">
            <v>0</v>
          </cell>
          <cell r="L125">
            <v>0</v>
          </cell>
          <cell r="M125">
            <v>1.7820000004000001E-3</v>
          </cell>
          <cell r="N125" t="str">
            <v>No</v>
          </cell>
          <cell r="O125" t="str">
            <v>Not approved</v>
          </cell>
          <cell r="P125">
            <v>0</v>
          </cell>
        </row>
        <row r="126">
          <cell r="B126" t="str">
            <v>C0054</v>
          </cell>
          <cell r="C126" t="str">
            <v>EPIC Boost HC</v>
          </cell>
          <cell r="D126" t="str">
            <v>Christeyns</v>
          </cell>
          <cell r="E126" t="str">
            <v>C0054</v>
          </cell>
          <cell r="F126" t="str">
            <v>Approved</v>
          </cell>
          <cell r="G126" t="str">
            <v>OK</v>
          </cell>
          <cell r="H126" t="str">
            <v>OK</v>
          </cell>
          <cell r="I126">
            <v>4.8659400000400002</v>
          </cell>
          <cell r="J126">
            <v>5338.0899306210185</v>
          </cell>
          <cell r="K126">
            <v>0</v>
          </cell>
          <cell r="L126">
            <v>0</v>
          </cell>
          <cell r="M126">
            <v>6.0400000039999996E-4</v>
          </cell>
          <cell r="N126" t="str">
            <v>No</v>
          </cell>
          <cell r="O126" t="str">
            <v>Not approved</v>
          </cell>
          <cell r="P126">
            <v>0</v>
          </cell>
        </row>
        <row r="127">
          <cell r="B127" t="str">
            <v>C0055</v>
          </cell>
          <cell r="C127" t="str">
            <v>EPIC Boost HO</v>
          </cell>
          <cell r="D127" t="str">
            <v>Christeyns</v>
          </cell>
          <cell r="E127" t="str">
            <v>C0055</v>
          </cell>
          <cell r="F127" t="str">
            <v>Approved</v>
          </cell>
          <cell r="G127" t="str">
            <v>OK</v>
          </cell>
          <cell r="H127" t="str">
            <v>OK</v>
          </cell>
          <cell r="I127">
            <v>0.39822000003999997</v>
          </cell>
          <cell r="J127">
            <v>2681.6374642628862</v>
          </cell>
          <cell r="K127">
            <v>0</v>
          </cell>
          <cell r="L127">
            <v>0</v>
          </cell>
          <cell r="M127">
            <v>3.8320000003999998E-3</v>
          </cell>
          <cell r="N127" t="str">
            <v>No</v>
          </cell>
          <cell r="O127" t="str">
            <v>Not approved</v>
          </cell>
          <cell r="P127">
            <v>0</v>
          </cell>
        </row>
        <row r="128">
          <cell r="B128" t="str">
            <v>C0056</v>
          </cell>
          <cell r="C128" t="str">
            <v>EPIC L</v>
          </cell>
          <cell r="D128" t="str">
            <v>Christeyns</v>
          </cell>
          <cell r="E128" t="str">
            <v>C0056</v>
          </cell>
          <cell r="F128" t="str">
            <v>Approved</v>
          </cell>
          <cell r="G128" t="str">
            <v>OK</v>
          </cell>
          <cell r="H128" t="str">
            <v>OK</v>
          </cell>
          <cell r="I128">
            <v>0.1</v>
          </cell>
          <cell r="J128">
            <v>1390.8133046141859</v>
          </cell>
          <cell r="K128">
            <v>0</v>
          </cell>
          <cell r="L128">
            <v>0</v>
          </cell>
          <cell r="M128">
            <v>1.4999999999999999E-2</v>
          </cell>
          <cell r="N128" t="str">
            <v>No</v>
          </cell>
          <cell r="O128" t="str">
            <v>Not approved</v>
          </cell>
          <cell r="P128">
            <v>0</v>
          </cell>
        </row>
        <row r="129">
          <cell r="B129" t="str">
            <v>C0057</v>
          </cell>
          <cell r="C129" t="str">
            <v>EPIC P</v>
          </cell>
          <cell r="D129" t="str">
            <v>Christeyns</v>
          </cell>
          <cell r="E129" t="str">
            <v>C0057</v>
          </cell>
          <cell r="F129" t="str">
            <v>Approved</v>
          </cell>
          <cell r="G129" t="str">
            <v>OK</v>
          </cell>
          <cell r="H129" t="str">
            <v>OK</v>
          </cell>
          <cell r="I129">
            <v>0.70000000000000007</v>
          </cell>
          <cell r="J129">
            <v>5927.491172316385</v>
          </cell>
          <cell r="K129">
            <v>0</v>
          </cell>
          <cell r="L129">
            <v>0</v>
          </cell>
          <cell r="M129">
            <v>0</v>
          </cell>
          <cell r="N129" t="str">
            <v>No</v>
          </cell>
          <cell r="O129" t="str">
            <v>Not approved</v>
          </cell>
          <cell r="P129">
            <v>0</v>
          </cell>
        </row>
        <row r="130">
          <cell r="B130" t="str">
            <v>C0058</v>
          </cell>
          <cell r="C130" t="str">
            <v>EPIC A</v>
          </cell>
          <cell r="D130" t="str">
            <v>Christeyns</v>
          </cell>
          <cell r="E130" t="str">
            <v>C0058</v>
          </cell>
          <cell r="F130" t="str">
            <v>Approved</v>
          </cell>
          <cell r="G130" t="str">
            <v>OK</v>
          </cell>
          <cell r="H130" t="str">
            <v>OK</v>
          </cell>
          <cell r="I130">
            <v>0</v>
          </cell>
          <cell r="J130">
            <v>199.10996610219419</v>
          </cell>
          <cell r="K130">
            <v>0</v>
          </cell>
          <cell r="L130">
            <v>0</v>
          </cell>
          <cell r="M130">
            <v>0.01</v>
          </cell>
          <cell r="N130" t="str">
            <v>No</v>
          </cell>
          <cell r="O130" t="str">
            <v>Not approved</v>
          </cell>
          <cell r="P130">
            <v>0</v>
          </cell>
        </row>
        <row r="131">
          <cell r="B131" t="str">
            <v>C0059</v>
          </cell>
          <cell r="C131" t="str">
            <v>EPIC C</v>
          </cell>
          <cell r="D131" t="str">
            <v>Christeyns</v>
          </cell>
          <cell r="E131" t="str">
            <v>C0059</v>
          </cell>
          <cell r="F131" t="str">
            <v>Approved</v>
          </cell>
          <cell r="G131" t="str">
            <v>OK</v>
          </cell>
          <cell r="H131" t="str">
            <v>OK</v>
          </cell>
          <cell r="I131">
            <v>0</v>
          </cell>
          <cell r="J131">
            <v>226.63774905987822</v>
          </cell>
          <cell r="K131">
            <v>0</v>
          </cell>
          <cell r="L131">
            <v>0</v>
          </cell>
          <cell r="M131">
            <v>0.03</v>
          </cell>
          <cell r="N131" t="str">
            <v>No</v>
          </cell>
          <cell r="O131" t="str">
            <v>Not approved</v>
          </cell>
          <cell r="P131">
            <v>0</v>
          </cell>
        </row>
        <row r="132">
          <cell r="B132" t="str">
            <v>C0060</v>
          </cell>
          <cell r="C132" t="str">
            <v>EPIC O</v>
          </cell>
          <cell r="D132" t="str">
            <v>Christeyns</v>
          </cell>
          <cell r="E132" t="str">
            <v>C0060</v>
          </cell>
          <cell r="F132" t="str">
            <v>Approved</v>
          </cell>
          <cell r="G132" t="str">
            <v>OK</v>
          </cell>
          <cell r="H132" t="str">
            <v>OK</v>
          </cell>
          <cell r="I132">
            <v>2.7982510999999999</v>
          </cell>
          <cell r="J132">
            <v>2197.9370861147472</v>
          </cell>
          <cell r="K132">
            <v>0</v>
          </cell>
          <cell r="L132">
            <v>0</v>
          </cell>
          <cell r="M132">
            <v>1.1100000000000001E-7</v>
          </cell>
          <cell r="N132" t="str">
            <v>No</v>
          </cell>
          <cell r="O132" t="str">
            <v>Not approved</v>
          </cell>
          <cell r="P132">
            <v>0</v>
          </cell>
        </row>
        <row r="133">
          <cell r="B133" t="e">
            <v>#N/A</v>
          </cell>
          <cell r="C133" t="e">
            <v>#N/A</v>
          </cell>
          <cell r="D133" t="e">
            <v>#N/A</v>
          </cell>
          <cell r="E133" t="e">
            <v>#N/A</v>
          </cell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</row>
        <row r="134">
          <cell r="B134" t="e">
            <v>#N/A</v>
          </cell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 t="e">
            <v>#N/A</v>
          </cell>
          <cell r="K134" t="e">
            <v>#N/A</v>
          </cell>
          <cell r="L134" t="e">
            <v>#N/A</v>
          </cell>
          <cell r="M134" t="e">
            <v>#N/A</v>
          </cell>
          <cell r="N134" t="e">
            <v>#N/A</v>
          </cell>
          <cell r="O134" t="e">
            <v>#N/A</v>
          </cell>
          <cell r="P134" t="e">
            <v>#N/A</v>
          </cell>
        </row>
        <row r="135">
          <cell r="B135" t="e">
            <v>#N/A</v>
          </cell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</row>
        <row r="136">
          <cell r="B136" t="e">
            <v>#N/A</v>
          </cell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 t="e">
            <v>#N/A</v>
          </cell>
          <cell r="K136" t="e">
            <v>#N/A</v>
          </cell>
          <cell r="L136" t="e">
            <v>#N/A</v>
          </cell>
          <cell r="M136" t="e">
            <v>#N/A</v>
          </cell>
          <cell r="N136" t="e">
            <v>#N/A</v>
          </cell>
          <cell r="O136" t="e">
            <v>#N/A</v>
          </cell>
          <cell r="P136" t="e">
            <v>#N/A</v>
          </cell>
        </row>
        <row r="137">
          <cell r="B137" t="e">
            <v>#N/A</v>
          </cell>
          <cell r="C137" t="e">
            <v>#N/A</v>
          </cell>
          <cell r="D137" t="e">
            <v>#N/A</v>
          </cell>
          <cell r="E137" t="e">
            <v>#N/A</v>
          </cell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</row>
        <row r="138">
          <cell r="B138" t="e">
            <v>#N/A</v>
          </cell>
          <cell r="C138" t="e">
            <v>#N/A</v>
          </cell>
          <cell r="D138" t="e">
            <v>#N/A</v>
          </cell>
          <cell r="E138" t="e">
            <v>#N/A</v>
          </cell>
          <cell r="F138" t="e">
            <v>#N/A</v>
          </cell>
          <cell r="G138" t="e">
            <v>#N/A</v>
          </cell>
          <cell r="H138" t="e">
            <v>#N/A</v>
          </cell>
          <cell r="I138" t="e">
            <v>#N/A</v>
          </cell>
          <cell r="J138" t="e">
            <v>#N/A</v>
          </cell>
          <cell r="K138" t="e">
            <v>#N/A</v>
          </cell>
          <cell r="L138" t="e">
            <v>#N/A</v>
          </cell>
          <cell r="M138" t="e">
            <v>#N/A</v>
          </cell>
          <cell r="N138" t="e">
            <v>#N/A</v>
          </cell>
          <cell r="O138" t="e">
            <v>#N/A</v>
          </cell>
          <cell r="P138" t="e">
            <v>#N/A</v>
          </cell>
        </row>
        <row r="139">
          <cell r="B139" t="e">
            <v>#N/A</v>
          </cell>
          <cell r="C139" t="e">
            <v>#N/A</v>
          </cell>
          <cell r="D139" t="e">
            <v>#N/A</v>
          </cell>
          <cell r="E139" t="e">
            <v>#N/A</v>
          </cell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</row>
        <row r="140">
          <cell r="B140" t="e">
            <v>#N/A</v>
          </cell>
          <cell r="C140" t="e">
            <v>#N/A</v>
          </cell>
          <cell r="D140" t="e">
            <v>#N/A</v>
          </cell>
          <cell r="E140" t="e">
            <v>#N/A</v>
          </cell>
          <cell r="F140" t="e">
            <v>#N/A</v>
          </cell>
          <cell r="G140" t="e">
            <v>#N/A</v>
          </cell>
          <cell r="H140" t="e">
            <v>#N/A</v>
          </cell>
          <cell r="I140" t="e">
            <v>#N/A</v>
          </cell>
          <cell r="J140" t="e">
            <v>#N/A</v>
          </cell>
          <cell r="K140" t="e">
            <v>#N/A</v>
          </cell>
          <cell r="L140" t="e">
            <v>#N/A</v>
          </cell>
          <cell r="M140" t="e">
            <v>#N/A</v>
          </cell>
          <cell r="N140" t="e">
            <v>#N/A</v>
          </cell>
          <cell r="O140" t="e">
            <v>#N/A</v>
          </cell>
          <cell r="P140" t="e">
            <v>#N/A</v>
          </cell>
        </row>
        <row r="141">
          <cell r="B141" t="e">
            <v>#N/A</v>
          </cell>
          <cell r="C141" t="e">
            <v>#N/A</v>
          </cell>
          <cell r="D141" t="e">
            <v>#N/A</v>
          </cell>
          <cell r="E141" t="e">
            <v>#N/A</v>
          </cell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</row>
        <row r="142">
          <cell r="B142" t="e">
            <v>#N/A</v>
          </cell>
          <cell r="C142" t="e">
            <v>#N/A</v>
          </cell>
          <cell r="D142" t="e">
            <v>#N/A</v>
          </cell>
          <cell r="E142" t="e">
            <v>#N/A</v>
          </cell>
          <cell r="F142" t="e">
            <v>#N/A</v>
          </cell>
          <cell r="G142" t="e">
            <v>#N/A</v>
          </cell>
          <cell r="H142" t="e">
            <v>#N/A</v>
          </cell>
          <cell r="I142" t="e">
            <v>#N/A</v>
          </cell>
          <cell r="J142" t="e">
            <v>#N/A</v>
          </cell>
          <cell r="K142" t="e">
            <v>#N/A</v>
          </cell>
          <cell r="L142" t="e">
            <v>#N/A</v>
          </cell>
          <cell r="M142" t="e">
            <v>#N/A</v>
          </cell>
          <cell r="N142" t="e">
            <v>#N/A</v>
          </cell>
          <cell r="O142" t="e">
            <v>#N/A</v>
          </cell>
          <cell r="P142" t="e">
            <v>#N/A</v>
          </cell>
        </row>
        <row r="143">
          <cell r="B143" t="e">
            <v>#N/A</v>
          </cell>
          <cell r="C143" t="e">
            <v>#N/A</v>
          </cell>
          <cell r="D143" t="e">
            <v>#N/A</v>
          </cell>
          <cell r="E143" t="e">
            <v>#N/A</v>
          </cell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</row>
        <row r="144">
          <cell r="B144" t="e">
            <v>#N/A</v>
          </cell>
          <cell r="C144" t="e">
            <v>#N/A</v>
          </cell>
          <cell r="D144" t="e">
            <v>#N/A</v>
          </cell>
          <cell r="E144" t="e">
            <v>#N/A</v>
          </cell>
          <cell r="F144" t="e">
            <v>#N/A</v>
          </cell>
          <cell r="G144" t="e">
            <v>#N/A</v>
          </cell>
          <cell r="H144" t="e">
            <v>#N/A</v>
          </cell>
          <cell r="I144" t="e">
            <v>#N/A</v>
          </cell>
          <cell r="J144" t="e">
            <v>#N/A</v>
          </cell>
          <cell r="K144" t="e">
            <v>#N/A</v>
          </cell>
          <cell r="L144" t="e">
            <v>#N/A</v>
          </cell>
          <cell r="M144" t="e">
            <v>#N/A</v>
          </cell>
          <cell r="N144" t="e">
            <v>#N/A</v>
          </cell>
          <cell r="O144" t="e">
            <v>#N/A</v>
          </cell>
          <cell r="P144" t="e">
            <v>#N/A</v>
          </cell>
        </row>
        <row r="145">
          <cell r="B145" t="e">
            <v>#N/A</v>
          </cell>
          <cell r="C145" t="e">
            <v>#N/A</v>
          </cell>
          <cell r="D145" t="e">
            <v>#N/A</v>
          </cell>
          <cell r="E145" t="e">
            <v>#N/A</v>
          </cell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</row>
        <row r="146">
          <cell r="B146" t="e">
            <v>#N/A</v>
          </cell>
          <cell r="C146" t="e">
            <v>#N/A</v>
          </cell>
          <cell r="D146" t="e">
            <v>#N/A</v>
          </cell>
          <cell r="E146" t="e">
            <v>#N/A</v>
          </cell>
          <cell r="F146" t="e">
            <v>#N/A</v>
          </cell>
          <cell r="G146" t="e">
            <v>#N/A</v>
          </cell>
          <cell r="H146" t="e">
            <v>#N/A</v>
          </cell>
          <cell r="I146" t="e">
            <v>#N/A</v>
          </cell>
          <cell r="J146" t="e">
            <v>#N/A</v>
          </cell>
          <cell r="K146" t="e">
            <v>#N/A</v>
          </cell>
          <cell r="L146" t="e">
            <v>#N/A</v>
          </cell>
          <cell r="M146" t="e">
            <v>#N/A</v>
          </cell>
          <cell r="N146" t="e">
            <v>#N/A</v>
          </cell>
          <cell r="O146" t="e">
            <v>#N/A</v>
          </cell>
          <cell r="P146" t="e">
            <v>#N/A</v>
          </cell>
        </row>
        <row r="147">
          <cell r="B147" t="e">
            <v>#N/A</v>
          </cell>
          <cell r="C147" t="e">
            <v>#N/A</v>
          </cell>
          <cell r="D147" t="e">
            <v>#N/A</v>
          </cell>
          <cell r="E147" t="e">
            <v>#N/A</v>
          </cell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</row>
        <row r="148">
          <cell r="B148" t="e">
            <v>#N/A</v>
          </cell>
          <cell r="C148" t="e">
            <v>#N/A</v>
          </cell>
          <cell r="D148" t="e">
            <v>#N/A</v>
          </cell>
          <cell r="E148" t="e">
            <v>#N/A</v>
          </cell>
          <cell r="F148" t="e">
            <v>#N/A</v>
          </cell>
          <cell r="G148" t="e">
            <v>#N/A</v>
          </cell>
          <cell r="H148" t="e">
            <v>#N/A</v>
          </cell>
          <cell r="I148" t="e">
            <v>#N/A</v>
          </cell>
          <cell r="J148" t="e">
            <v>#N/A</v>
          </cell>
          <cell r="K148" t="e">
            <v>#N/A</v>
          </cell>
          <cell r="L148" t="e">
            <v>#N/A</v>
          </cell>
          <cell r="M148" t="e">
            <v>#N/A</v>
          </cell>
          <cell r="N148" t="e">
            <v>#N/A</v>
          </cell>
          <cell r="O148" t="e">
            <v>#N/A</v>
          </cell>
          <cell r="P148" t="e">
            <v>#N/A</v>
          </cell>
        </row>
        <row r="149">
          <cell r="B149" t="e">
            <v>#N/A</v>
          </cell>
          <cell r="C149" t="e">
            <v>#N/A</v>
          </cell>
          <cell r="D149" t="e">
            <v>#N/A</v>
          </cell>
          <cell r="E149" t="e">
            <v>#N/A</v>
          </cell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</row>
        <row r="150">
          <cell r="B150" t="e">
            <v>#N/A</v>
          </cell>
          <cell r="C150" t="e">
            <v>#N/A</v>
          </cell>
          <cell r="D150" t="e">
            <v>#N/A</v>
          </cell>
          <cell r="E150" t="e">
            <v>#N/A</v>
          </cell>
          <cell r="F150" t="e">
            <v>#N/A</v>
          </cell>
          <cell r="G150" t="e">
            <v>#N/A</v>
          </cell>
          <cell r="H150" t="e">
            <v>#N/A</v>
          </cell>
          <cell r="I150" t="e">
            <v>#N/A</v>
          </cell>
          <cell r="J150" t="e">
            <v>#N/A</v>
          </cell>
          <cell r="K150" t="e">
            <v>#N/A</v>
          </cell>
          <cell r="L150" t="e">
            <v>#N/A</v>
          </cell>
          <cell r="M150" t="e">
            <v>#N/A</v>
          </cell>
          <cell r="N150" t="e">
            <v>#N/A</v>
          </cell>
          <cell r="O150" t="e">
            <v>#N/A</v>
          </cell>
          <cell r="P150" t="e">
            <v>#N/A</v>
          </cell>
        </row>
        <row r="151">
          <cell r="B151" t="e">
            <v>#N/A</v>
          </cell>
          <cell r="C151" t="e">
            <v>#N/A</v>
          </cell>
          <cell r="D151" t="e">
            <v>#N/A</v>
          </cell>
          <cell r="E151" t="e">
            <v>#N/A</v>
          </cell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</row>
        <row r="152">
          <cell r="B152" t="e">
            <v>#N/A</v>
          </cell>
          <cell r="C152" t="e">
            <v>#N/A</v>
          </cell>
          <cell r="D152" t="e">
            <v>#N/A</v>
          </cell>
          <cell r="E152" t="e">
            <v>#N/A</v>
          </cell>
          <cell r="F152" t="e">
            <v>#N/A</v>
          </cell>
          <cell r="G152" t="e">
            <v>#N/A</v>
          </cell>
          <cell r="H152" t="e">
            <v>#N/A</v>
          </cell>
          <cell r="I152" t="e">
            <v>#N/A</v>
          </cell>
          <cell r="J152" t="e">
            <v>#N/A</v>
          </cell>
          <cell r="K152" t="e">
            <v>#N/A</v>
          </cell>
          <cell r="L152" t="e">
            <v>#N/A</v>
          </cell>
          <cell r="M152" t="e">
            <v>#N/A</v>
          </cell>
          <cell r="N152" t="e">
            <v>#N/A</v>
          </cell>
          <cell r="O152" t="e">
            <v>#N/A</v>
          </cell>
          <cell r="P152" t="e">
            <v>#N/A</v>
          </cell>
        </row>
        <row r="153">
          <cell r="B153" t="e">
            <v>#N/A</v>
          </cell>
          <cell r="C153" t="e">
            <v>#N/A</v>
          </cell>
          <cell r="D153" t="e">
            <v>#N/A</v>
          </cell>
          <cell r="E153" t="e">
            <v>#N/A</v>
          </cell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</row>
        <row r="154">
          <cell r="B154" t="e">
            <v>#N/A</v>
          </cell>
          <cell r="C154" t="e">
            <v>#N/A</v>
          </cell>
          <cell r="D154" t="e">
            <v>#N/A</v>
          </cell>
          <cell r="E154" t="e">
            <v>#N/A</v>
          </cell>
          <cell r="F154" t="e">
            <v>#N/A</v>
          </cell>
          <cell r="G154" t="e">
            <v>#N/A</v>
          </cell>
          <cell r="H154" t="e">
            <v>#N/A</v>
          </cell>
          <cell r="I154" t="e">
            <v>#N/A</v>
          </cell>
          <cell r="J154" t="e">
            <v>#N/A</v>
          </cell>
          <cell r="K154" t="e">
            <v>#N/A</v>
          </cell>
          <cell r="L154" t="e">
            <v>#N/A</v>
          </cell>
          <cell r="M154" t="e">
            <v>#N/A</v>
          </cell>
          <cell r="N154" t="e">
            <v>#N/A</v>
          </cell>
          <cell r="O154" t="e">
            <v>#N/A</v>
          </cell>
          <cell r="P154" t="e">
            <v>#N/A</v>
          </cell>
        </row>
        <row r="155">
          <cell r="B155" t="e">
            <v>#N/A</v>
          </cell>
          <cell r="C155" t="e">
            <v>#N/A</v>
          </cell>
          <cell r="D155" t="e">
            <v>#N/A</v>
          </cell>
          <cell r="E155" t="e">
            <v>#N/A</v>
          </cell>
          <cell r="F155" t="e">
            <v>#N/A</v>
          </cell>
          <cell r="G155" t="e">
            <v>#N/A</v>
          </cell>
          <cell r="H155" t="e">
            <v>#N/A</v>
          </cell>
          <cell r="I155" t="e">
            <v>#N/A</v>
          </cell>
          <cell r="J155" t="e">
            <v>#N/A</v>
          </cell>
          <cell r="K155" t="e">
            <v>#N/A</v>
          </cell>
          <cell r="L155" t="e">
            <v>#N/A</v>
          </cell>
          <cell r="M155" t="e">
            <v>#N/A</v>
          </cell>
          <cell r="N155" t="e">
            <v>#N/A</v>
          </cell>
          <cell r="O155" t="e">
            <v>#N/A</v>
          </cell>
          <cell r="P155" t="e">
            <v>#N/A</v>
          </cell>
        </row>
        <row r="156">
          <cell r="B156" t="e">
            <v>#N/A</v>
          </cell>
          <cell r="C156" t="e">
            <v>#N/A</v>
          </cell>
          <cell r="D156" t="e">
            <v>#N/A</v>
          </cell>
          <cell r="E156" t="e">
            <v>#N/A</v>
          </cell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</row>
        <row r="157">
          <cell r="B157" t="e">
            <v>#N/A</v>
          </cell>
          <cell r="C157" t="e">
            <v>#N/A</v>
          </cell>
          <cell r="D157" t="e">
            <v>#N/A</v>
          </cell>
          <cell r="E157" t="e">
            <v>#N/A</v>
          </cell>
          <cell r="F157" t="e">
            <v>#N/A</v>
          </cell>
          <cell r="G157" t="e">
            <v>#N/A</v>
          </cell>
          <cell r="H157" t="e">
            <v>#N/A</v>
          </cell>
          <cell r="I157" t="e">
            <v>#N/A</v>
          </cell>
          <cell r="J157" t="e">
            <v>#N/A</v>
          </cell>
          <cell r="K157" t="e">
            <v>#N/A</v>
          </cell>
          <cell r="L157" t="e">
            <v>#N/A</v>
          </cell>
          <cell r="M157" t="e">
            <v>#N/A</v>
          </cell>
          <cell r="N157" t="e">
            <v>#N/A</v>
          </cell>
          <cell r="O157" t="e">
            <v>#N/A</v>
          </cell>
          <cell r="P157" t="e">
            <v>#N/A</v>
          </cell>
        </row>
        <row r="158">
          <cell r="B158" t="e">
            <v>#N/A</v>
          </cell>
          <cell r="C158" t="e">
            <v>#N/A</v>
          </cell>
          <cell r="D158" t="e">
            <v>#N/A</v>
          </cell>
          <cell r="E158" t="e">
            <v>#N/A</v>
          </cell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</row>
        <row r="159">
          <cell r="B159" t="e">
            <v>#N/A</v>
          </cell>
          <cell r="C159" t="e">
            <v>#N/A</v>
          </cell>
          <cell r="D159" t="e">
            <v>#N/A</v>
          </cell>
          <cell r="E159" t="e">
            <v>#N/A</v>
          </cell>
          <cell r="F159" t="e">
            <v>#N/A</v>
          </cell>
          <cell r="G159" t="e">
            <v>#N/A</v>
          </cell>
          <cell r="H159" t="e">
            <v>#N/A</v>
          </cell>
          <cell r="I159" t="e">
            <v>#N/A</v>
          </cell>
          <cell r="J159" t="e">
            <v>#N/A</v>
          </cell>
          <cell r="K159" t="e">
            <v>#N/A</v>
          </cell>
          <cell r="L159" t="e">
            <v>#N/A</v>
          </cell>
          <cell r="M159" t="e">
            <v>#N/A</v>
          </cell>
          <cell r="N159" t="e">
            <v>#N/A</v>
          </cell>
          <cell r="O159" t="e">
            <v>#N/A</v>
          </cell>
          <cell r="P159" t="e">
            <v>#N/A</v>
          </cell>
        </row>
        <row r="160">
          <cell r="B160" t="e">
            <v>#N/A</v>
          </cell>
          <cell r="C160" t="e">
            <v>#N/A</v>
          </cell>
          <cell r="D160" t="e">
            <v>#N/A</v>
          </cell>
          <cell r="E160" t="e">
            <v>#N/A</v>
          </cell>
          <cell r="F160" t="e">
            <v>#N/A</v>
          </cell>
          <cell r="G160" t="e">
            <v>#N/A</v>
          </cell>
          <cell r="H160" t="e">
            <v>#N/A</v>
          </cell>
          <cell r="I160" t="e">
            <v>#N/A</v>
          </cell>
          <cell r="J160" t="e">
            <v>#N/A</v>
          </cell>
          <cell r="K160" t="e">
            <v>#N/A</v>
          </cell>
          <cell r="L160" t="e">
            <v>#N/A</v>
          </cell>
          <cell r="M160" t="e">
            <v>#N/A</v>
          </cell>
          <cell r="N160" t="e">
            <v>#N/A</v>
          </cell>
          <cell r="O160" t="e">
            <v>#N/A</v>
          </cell>
          <cell r="P160" t="e">
            <v>#N/A</v>
          </cell>
        </row>
        <row r="161">
          <cell r="B161" t="e">
            <v>#N/A</v>
          </cell>
          <cell r="C161" t="e">
            <v>#N/A</v>
          </cell>
          <cell r="D161" t="e">
            <v>#N/A</v>
          </cell>
          <cell r="E161" t="e">
            <v>#N/A</v>
          </cell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</row>
        <row r="162">
          <cell r="B162" t="e">
            <v>#N/A</v>
          </cell>
          <cell r="C162" t="e">
            <v>#N/A</v>
          </cell>
          <cell r="D162" t="e">
            <v>#N/A</v>
          </cell>
          <cell r="E162" t="e">
            <v>#N/A</v>
          </cell>
          <cell r="F162" t="e">
            <v>#N/A</v>
          </cell>
          <cell r="G162" t="e">
            <v>#N/A</v>
          </cell>
          <cell r="H162" t="e">
            <v>#N/A</v>
          </cell>
          <cell r="I162" t="e">
            <v>#N/A</v>
          </cell>
          <cell r="J162" t="e">
            <v>#N/A</v>
          </cell>
          <cell r="K162" t="e">
            <v>#N/A</v>
          </cell>
          <cell r="L162" t="e">
            <v>#N/A</v>
          </cell>
          <cell r="M162" t="e">
            <v>#N/A</v>
          </cell>
          <cell r="N162" t="e">
            <v>#N/A</v>
          </cell>
          <cell r="O162" t="e">
            <v>#N/A</v>
          </cell>
          <cell r="P162" t="e">
            <v>#N/A</v>
          </cell>
        </row>
        <row r="163">
          <cell r="B163" t="e">
            <v>#N/A</v>
          </cell>
          <cell r="C163" t="e">
            <v>#N/A</v>
          </cell>
          <cell r="D163" t="e">
            <v>#N/A</v>
          </cell>
          <cell r="E163" t="e">
            <v>#N/A</v>
          </cell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</row>
        <row r="164">
          <cell r="B164" t="e">
            <v>#N/A</v>
          </cell>
          <cell r="C164" t="e">
            <v>#N/A</v>
          </cell>
          <cell r="D164" t="e">
            <v>#N/A</v>
          </cell>
          <cell r="E164" t="e">
            <v>#N/A</v>
          </cell>
          <cell r="F164" t="e">
            <v>#N/A</v>
          </cell>
          <cell r="G164" t="e">
            <v>#N/A</v>
          </cell>
          <cell r="H164" t="e">
            <v>#N/A</v>
          </cell>
          <cell r="I164" t="e">
            <v>#N/A</v>
          </cell>
          <cell r="J164" t="e">
            <v>#N/A</v>
          </cell>
          <cell r="K164" t="e">
            <v>#N/A</v>
          </cell>
          <cell r="L164" t="e">
            <v>#N/A</v>
          </cell>
          <cell r="M164" t="e">
            <v>#N/A</v>
          </cell>
          <cell r="N164" t="e">
            <v>#N/A</v>
          </cell>
          <cell r="O164" t="e">
            <v>#N/A</v>
          </cell>
          <cell r="P164" t="e">
            <v>#N/A</v>
          </cell>
        </row>
        <row r="165">
          <cell r="B165" t="e">
            <v>#N/A</v>
          </cell>
          <cell r="C165" t="e">
            <v>#N/A</v>
          </cell>
          <cell r="D165" t="e">
            <v>#N/A</v>
          </cell>
          <cell r="E165" t="e">
            <v>#N/A</v>
          </cell>
          <cell r="F165" t="e">
            <v>#N/A</v>
          </cell>
          <cell r="G165" t="e">
            <v>#N/A</v>
          </cell>
          <cell r="H165" t="e">
            <v>#N/A</v>
          </cell>
          <cell r="I165" t="e">
            <v>#N/A</v>
          </cell>
          <cell r="J165" t="e">
            <v>#N/A</v>
          </cell>
          <cell r="K165" t="e">
            <v>#N/A</v>
          </cell>
          <cell r="L165" t="e">
            <v>#N/A</v>
          </cell>
          <cell r="M165" t="e">
            <v>#N/A</v>
          </cell>
          <cell r="N165" t="e">
            <v>#N/A</v>
          </cell>
          <cell r="O165" t="e">
            <v>#N/A</v>
          </cell>
          <cell r="P165" t="e">
            <v>#N/A</v>
          </cell>
        </row>
        <row r="166">
          <cell r="B166" t="e">
            <v>#N/A</v>
          </cell>
          <cell r="C166" t="e">
            <v>#N/A</v>
          </cell>
          <cell r="D166" t="e">
            <v>#N/A</v>
          </cell>
          <cell r="E166" t="e">
            <v>#N/A</v>
          </cell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</row>
        <row r="167">
          <cell r="B167" t="e">
            <v>#N/A</v>
          </cell>
          <cell r="C167" t="e">
            <v>#N/A</v>
          </cell>
          <cell r="D167" t="e">
            <v>#N/A</v>
          </cell>
          <cell r="E167" t="e">
            <v>#N/A</v>
          </cell>
          <cell r="F167" t="e">
            <v>#N/A</v>
          </cell>
          <cell r="G167" t="e">
            <v>#N/A</v>
          </cell>
          <cell r="H167" t="e">
            <v>#N/A</v>
          </cell>
          <cell r="I167" t="e">
            <v>#N/A</v>
          </cell>
          <cell r="J167" t="e">
            <v>#N/A</v>
          </cell>
          <cell r="K167" t="e">
            <v>#N/A</v>
          </cell>
          <cell r="L167" t="e">
            <v>#N/A</v>
          </cell>
          <cell r="M167" t="e">
            <v>#N/A</v>
          </cell>
          <cell r="N167" t="e">
            <v>#N/A</v>
          </cell>
          <cell r="O167" t="e">
            <v>#N/A</v>
          </cell>
          <cell r="P167" t="e">
            <v>#N/A</v>
          </cell>
        </row>
        <row r="168">
          <cell r="B168" t="e">
            <v>#N/A</v>
          </cell>
          <cell r="C168" t="e">
            <v>#N/A</v>
          </cell>
          <cell r="D168" t="e">
            <v>#N/A</v>
          </cell>
          <cell r="E168" t="e">
            <v>#N/A</v>
          </cell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</row>
        <row r="169">
          <cell r="B169" t="e">
            <v>#N/A</v>
          </cell>
          <cell r="C169" t="e">
            <v>#N/A</v>
          </cell>
          <cell r="D169" t="e">
            <v>#N/A</v>
          </cell>
          <cell r="E169" t="e">
            <v>#N/A</v>
          </cell>
          <cell r="F169" t="e">
            <v>#N/A</v>
          </cell>
          <cell r="G169" t="e">
            <v>#N/A</v>
          </cell>
          <cell r="H169" t="e">
            <v>#N/A</v>
          </cell>
          <cell r="I169" t="e">
            <v>#N/A</v>
          </cell>
          <cell r="J169" t="e">
            <v>#N/A</v>
          </cell>
          <cell r="K169" t="e">
            <v>#N/A</v>
          </cell>
          <cell r="L169" t="e">
            <v>#N/A</v>
          </cell>
          <cell r="M169" t="e">
            <v>#N/A</v>
          </cell>
          <cell r="N169" t="e">
            <v>#N/A</v>
          </cell>
          <cell r="O169" t="e">
            <v>#N/A</v>
          </cell>
          <cell r="P169" t="e">
            <v>#N/A</v>
          </cell>
        </row>
        <row r="170">
          <cell r="B170" t="e">
            <v>#N/A</v>
          </cell>
          <cell r="C170" t="e">
            <v>#N/A</v>
          </cell>
          <cell r="D170" t="e">
            <v>#N/A</v>
          </cell>
          <cell r="E170" t="e">
            <v>#N/A</v>
          </cell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</row>
        <row r="171">
          <cell r="B171" t="e">
            <v>#N/A</v>
          </cell>
          <cell r="C171" t="e">
            <v>#N/A</v>
          </cell>
          <cell r="D171" t="e">
            <v>#N/A</v>
          </cell>
          <cell r="E171" t="e">
            <v>#N/A</v>
          </cell>
          <cell r="F171" t="e">
            <v>#N/A</v>
          </cell>
          <cell r="G171" t="e">
            <v>#N/A</v>
          </cell>
          <cell r="H171" t="e">
            <v>#N/A</v>
          </cell>
          <cell r="I171" t="e">
            <v>#N/A</v>
          </cell>
          <cell r="J171" t="e">
            <v>#N/A</v>
          </cell>
          <cell r="K171" t="e">
            <v>#N/A</v>
          </cell>
          <cell r="L171" t="e">
            <v>#N/A</v>
          </cell>
          <cell r="M171" t="e">
            <v>#N/A</v>
          </cell>
          <cell r="N171" t="e">
            <v>#N/A</v>
          </cell>
          <cell r="O171" t="e">
            <v>#N/A</v>
          </cell>
          <cell r="P171" t="e">
            <v>#N/A</v>
          </cell>
        </row>
        <row r="172">
          <cell r="B172" t="e">
            <v>#N/A</v>
          </cell>
          <cell r="C172" t="e">
            <v>#N/A</v>
          </cell>
          <cell r="D172" t="e">
            <v>#N/A</v>
          </cell>
          <cell r="E172" t="e">
            <v>#N/A</v>
          </cell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</row>
        <row r="173">
          <cell r="B173" t="e">
            <v>#N/A</v>
          </cell>
          <cell r="C173" t="e">
            <v>#N/A</v>
          </cell>
          <cell r="D173" t="e">
            <v>#N/A</v>
          </cell>
          <cell r="E173" t="e">
            <v>#N/A</v>
          </cell>
          <cell r="F173" t="e">
            <v>#N/A</v>
          </cell>
          <cell r="G173" t="e">
            <v>#N/A</v>
          </cell>
          <cell r="H173" t="e">
            <v>#N/A</v>
          </cell>
          <cell r="I173" t="e">
            <v>#N/A</v>
          </cell>
          <cell r="J173" t="e">
            <v>#N/A</v>
          </cell>
          <cell r="K173" t="e">
            <v>#N/A</v>
          </cell>
          <cell r="L173" t="e">
            <v>#N/A</v>
          </cell>
          <cell r="M173" t="e">
            <v>#N/A</v>
          </cell>
          <cell r="N173" t="e">
            <v>#N/A</v>
          </cell>
          <cell r="O173" t="e">
            <v>#N/A</v>
          </cell>
          <cell r="P173" t="e">
            <v>#N/A</v>
          </cell>
        </row>
        <row r="174">
          <cell r="B174" t="e">
            <v>#N/A</v>
          </cell>
          <cell r="C174" t="e">
            <v>#N/A</v>
          </cell>
          <cell r="D174" t="e">
            <v>#N/A</v>
          </cell>
          <cell r="E174" t="e">
            <v>#N/A</v>
          </cell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</row>
        <row r="175">
          <cell r="B175" t="e">
            <v>#N/A</v>
          </cell>
          <cell r="C175" t="e">
            <v>#N/A</v>
          </cell>
          <cell r="D175" t="e">
            <v>#N/A</v>
          </cell>
          <cell r="E175" t="e">
            <v>#N/A</v>
          </cell>
          <cell r="F175" t="e">
            <v>#N/A</v>
          </cell>
          <cell r="G175" t="e">
            <v>#N/A</v>
          </cell>
          <cell r="H175" t="e">
            <v>#N/A</v>
          </cell>
          <cell r="I175" t="e">
            <v>#N/A</v>
          </cell>
          <cell r="J175" t="e">
            <v>#N/A</v>
          </cell>
          <cell r="K175" t="e">
            <v>#N/A</v>
          </cell>
          <cell r="L175" t="e">
            <v>#N/A</v>
          </cell>
          <cell r="M175" t="e">
            <v>#N/A</v>
          </cell>
          <cell r="N175" t="e">
            <v>#N/A</v>
          </cell>
          <cell r="O175" t="e">
            <v>#N/A</v>
          </cell>
          <cell r="P175" t="e">
            <v>#N/A</v>
          </cell>
        </row>
        <row r="176">
          <cell r="B176" t="e">
            <v>#N/A</v>
          </cell>
          <cell r="C176" t="e">
            <v>#N/A</v>
          </cell>
          <cell r="D176" t="e">
            <v>#N/A</v>
          </cell>
          <cell r="E176" t="e">
            <v>#N/A</v>
          </cell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</row>
        <row r="177">
          <cell r="B177" t="e">
            <v>#N/A</v>
          </cell>
          <cell r="C177" t="e">
            <v>#N/A</v>
          </cell>
          <cell r="D177" t="e">
            <v>#N/A</v>
          </cell>
          <cell r="E177" t="e">
            <v>#N/A</v>
          </cell>
          <cell r="F177" t="e">
            <v>#N/A</v>
          </cell>
          <cell r="G177" t="e">
            <v>#N/A</v>
          </cell>
          <cell r="H177" t="e">
            <v>#N/A</v>
          </cell>
          <cell r="I177" t="e">
            <v>#N/A</v>
          </cell>
          <cell r="J177" t="e">
            <v>#N/A</v>
          </cell>
          <cell r="K177" t="e">
            <v>#N/A</v>
          </cell>
          <cell r="L177" t="e">
            <v>#N/A</v>
          </cell>
          <cell r="M177" t="e">
            <v>#N/A</v>
          </cell>
          <cell r="N177" t="e">
            <v>#N/A</v>
          </cell>
          <cell r="O177" t="e">
            <v>#N/A</v>
          </cell>
          <cell r="P177" t="e">
            <v>#N/A</v>
          </cell>
        </row>
        <row r="178">
          <cell r="B178" t="e">
            <v>#N/A</v>
          </cell>
          <cell r="C178" t="e">
            <v>#N/A</v>
          </cell>
          <cell r="D178" t="e">
            <v>#N/A</v>
          </cell>
          <cell r="E178" t="e">
            <v>#N/A</v>
          </cell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</row>
        <row r="179">
          <cell r="B179" t="e">
            <v>#N/A</v>
          </cell>
          <cell r="C179" t="e">
            <v>#N/A</v>
          </cell>
          <cell r="D179" t="e">
            <v>#N/A</v>
          </cell>
          <cell r="E179" t="e">
            <v>#N/A</v>
          </cell>
          <cell r="F179" t="e">
            <v>#N/A</v>
          </cell>
          <cell r="G179" t="e">
            <v>#N/A</v>
          </cell>
          <cell r="H179" t="e">
            <v>#N/A</v>
          </cell>
          <cell r="I179" t="e">
            <v>#N/A</v>
          </cell>
          <cell r="J179" t="e">
            <v>#N/A</v>
          </cell>
          <cell r="K179" t="e">
            <v>#N/A</v>
          </cell>
          <cell r="L179" t="e">
            <v>#N/A</v>
          </cell>
          <cell r="M179" t="e">
            <v>#N/A</v>
          </cell>
          <cell r="N179" t="e">
            <v>#N/A</v>
          </cell>
          <cell r="O179" t="e">
            <v>#N/A</v>
          </cell>
          <cell r="P179" t="e">
            <v>#N/A</v>
          </cell>
        </row>
        <row r="180">
          <cell r="B180" t="e">
            <v>#N/A</v>
          </cell>
          <cell r="C180" t="e">
            <v>#N/A</v>
          </cell>
          <cell r="D180" t="e">
            <v>#N/A</v>
          </cell>
          <cell r="E180" t="e">
            <v>#N/A</v>
          </cell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</row>
        <row r="181">
          <cell r="B181" t="e">
            <v>#N/A</v>
          </cell>
          <cell r="C181" t="e">
            <v>#N/A</v>
          </cell>
          <cell r="D181" t="e">
            <v>#N/A</v>
          </cell>
          <cell r="E181" t="e">
            <v>#N/A</v>
          </cell>
          <cell r="F181" t="e">
            <v>#N/A</v>
          </cell>
          <cell r="G181" t="e">
            <v>#N/A</v>
          </cell>
          <cell r="H181" t="e">
            <v>#N/A</v>
          </cell>
          <cell r="I181" t="e">
            <v>#N/A</v>
          </cell>
          <cell r="J181" t="e">
            <v>#N/A</v>
          </cell>
          <cell r="K181" t="e">
            <v>#N/A</v>
          </cell>
          <cell r="L181" t="e">
            <v>#N/A</v>
          </cell>
          <cell r="M181" t="e">
            <v>#N/A</v>
          </cell>
          <cell r="N181" t="e">
            <v>#N/A</v>
          </cell>
          <cell r="O181" t="e">
            <v>#N/A</v>
          </cell>
          <cell r="P181" t="e">
            <v>#N/A</v>
          </cell>
        </row>
        <row r="182">
          <cell r="B182" t="e">
            <v>#N/A</v>
          </cell>
          <cell r="C182" t="e">
            <v>#N/A</v>
          </cell>
          <cell r="D182" t="e">
            <v>#N/A</v>
          </cell>
          <cell r="E182" t="e">
            <v>#N/A</v>
          </cell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</row>
        <row r="183">
          <cell r="B183" t="e">
            <v>#N/A</v>
          </cell>
          <cell r="C183" t="e">
            <v>#N/A</v>
          </cell>
          <cell r="D183" t="e">
            <v>#N/A</v>
          </cell>
          <cell r="E183" t="e">
            <v>#N/A</v>
          </cell>
          <cell r="F183" t="e">
            <v>#N/A</v>
          </cell>
          <cell r="G183" t="e">
            <v>#N/A</v>
          </cell>
          <cell r="H183" t="e">
            <v>#N/A</v>
          </cell>
          <cell r="I183" t="e">
            <v>#N/A</v>
          </cell>
          <cell r="J183" t="e">
            <v>#N/A</v>
          </cell>
          <cell r="K183" t="e">
            <v>#N/A</v>
          </cell>
          <cell r="L183" t="e">
            <v>#N/A</v>
          </cell>
          <cell r="M183" t="e">
            <v>#N/A</v>
          </cell>
          <cell r="N183" t="e">
            <v>#N/A</v>
          </cell>
          <cell r="O183" t="e">
            <v>#N/A</v>
          </cell>
          <cell r="P183" t="e">
            <v>#N/A</v>
          </cell>
        </row>
        <row r="184">
          <cell r="B184" t="e">
            <v>#N/A</v>
          </cell>
          <cell r="C184" t="e">
            <v>#N/A</v>
          </cell>
          <cell r="D184" t="e">
            <v>#N/A</v>
          </cell>
          <cell r="E184" t="e">
            <v>#N/A</v>
          </cell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</row>
        <row r="185">
          <cell r="B185" t="e">
            <v>#N/A</v>
          </cell>
          <cell r="C185" t="e">
            <v>#N/A</v>
          </cell>
          <cell r="D185" t="e">
            <v>#N/A</v>
          </cell>
          <cell r="E185" t="e">
            <v>#N/A</v>
          </cell>
          <cell r="F185" t="e">
            <v>#N/A</v>
          </cell>
          <cell r="G185" t="e">
            <v>#N/A</v>
          </cell>
          <cell r="H185" t="e">
            <v>#N/A</v>
          </cell>
          <cell r="I185" t="e">
            <v>#N/A</v>
          </cell>
          <cell r="J185" t="e">
            <v>#N/A</v>
          </cell>
          <cell r="K185" t="e">
            <v>#N/A</v>
          </cell>
          <cell r="L185" t="e">
            <v>#N/A</v>
          </cell>
          <cell r="M185" t="e">
            <v>#N/A</v>
          </cell>
          <cell r="N185" t="e">
            <v>#N/A</v>
          </cell>
          <cell r="O185" t="e">
            <v>#N/A</v>
          </cell>
          <cell r="P185" t="e">
            <v>#N/A</v>
          </cell>
        </row>
        <row r="186">
          <cell r="B186" t="e">
            <v>#N/A</v>
          </cell>
          <cell r="C186" t="e">
            <v>#N/A</v>
          </cell>
          <cell r="D186" t="e">
            <v>#N/A</v>
          </cell>
          <cell r="E186" t="e">
            <v>#N/A</v>
          </cell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</row>
        <row r="187">
          <cell r="B187" t="e">
            <v>#N/A</v>
          </cell>
          <cell r="C187" t="e">
            <v>#N/A</v>
          </cell>
          <cell r="D187" t="e">
            <v>#N/A</v>
          </cell>
          <cell r="E187" t="e">
            <v>#N/A</v>
          </cell>
          <cell r="F187" t="e">
            <v>#N/A</v>
          </cell>
          <cell r="G187" t="e">
            <v>#N/A</v>
          </cell>
          <cell r="H187" t="e">
            <v>#N/A</v>
          </cell>
          <cell r="I187" t="e">
            <v>#N/A</v>
          </cell>
          <cell r="J187" t="e">
            <v>#N/A</v>
          </cell>
          <cell r="K187" t="e">
            <v>#N/A</v>
          </cell>
          <cell r="L187" t="e">
            <v>#N/A</v>
          </cell>
          <cell r="M187" t="e">
            <v>#N/A</v>
          </cell>
          <cell r="N187" t="e">
            <v>#N/A</v>
          </cell>
          <cell r="O187" t="e">
            <v>#N/A</v>
          </cell>
          <cell r="P187" t="e">
            <v>#N/A</v>
          </cell>
        </row>
        <row r="188">
          <cell r="B188" t="e">
            <v>#N/A</v>
          </cell>
          <cell r="C188" t="e">
            <v>#N/A</v>
          </cell>
          <cell r="D188" t="e">
            <v>#N/A</v>
          </cell>
          <cell r="E188" t="e">
            <v>#N/A</v>
          </cell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</row>
        <row r="189">
          <cell r="B189" t="e">
            <v>#N/A</v>
          </cell>
          <cell r="C189" t="e">
            <v>#N/A</v>
          </cell>
          <cell r="D189" t="e">
            <v>#N/A</v>
          </cell>
          <cell r="E189" t="e">
            <v>#N/A</v>
          </cell>
          <cell r="F189" t="e">
            <v>#N/A</v>
          </cell>
          <cell r="G189" t="e">
            <v>#N/A</v>
          </cell>
          <cell r="H189" t="e">
            <v>#N/A</v>
          </cell>
          <cell r="I189" t="e">
            <v>#N/A</v>
          </cell>
          <cell r="J189" t="e">
            <v>#N/A</v>
          </cell>
          <cell r="K189" t="e">
            <v>#N/A</v>
          </cell>
          <cell r="L189" t="e">
            <v>#N/A</v>
          </cell>
          <cell r="M189" t="e">
            <v>#N/A</v>
          </cell>
          <cell r="N189" t="e">
            <v>#N/A</v>
          </cell>
          <cell r="O189" t="e">
            <v>#N/A</v>
          </cell>
          <cell r="P189" t="e">
            <v>#N/A</v>
          </cell>
        </row>
        <row r="190">
          <cell r="B190" t="e">
            <v>#N/A</v>
          </cell>
          <cell r="C190" t="e">
            <v>#N/A</v>
          </cell>
          <cell r="D190" t="e">
            <v>#N/A</v>
          </cell>
          <cell r="E190" t="e">
            <v>#N/A</v>
          </cell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</row>
        <row r="191">
          <cell r="B191" t="e">
            <v>#N/A</v>
          </cell>
          <cell r="C191" t="e">
            <v>#N/A</v>
          </cell>
          <cell r="D191" t="e">
            <v>#N/A</v>
          </cell>
          <cell r="E191" t="e">
            <v>#N/A</v>
          </cell>
          <cell r="F191" t="e">
            <v>#N/A</v>
          </cell>
          <cell r="G191" t="e">
            <v>#N/A</v>
          </cell>
          <cell r="H191" t="e">
            <v>#N/A</v>
          </cell>
          <cell r="I191" t="e">
            <v>#N/A</v>
          </cell>
          <cell r="J191" t="e">
            <v>#N/A</v>
          </cell>
          <cell r="K191" t="e">
            <v>#N/A</v>
          </cell>
          <cell r="L191" t="e">
            <v>#N/A</v>
          </cell>
          <cell r="M191" t="e">
            <v>#N/A</v>
          </cell>
          <cell r="N191" t="e">
            <v>#N/A</v>
          </cell>
          <cell r="O191" t="e">
            <v>#N/A</v>
          </cell>
          <cell r="P191" t="e">
            <v>#N/A</v>
          </cell>
        </row>
        <row r="192">
          <cell r="B192" t="e">
            <v>#N/A</v>
          </cell>
          <cell r="C192" t="e">
            <v>#N/A</v>
          </cell>
          <cell r="D192" t="e">
            <v>#N/A</v>
          </cell>
          <cell r="E192" t="e">
            <v>#N/A</v>
          </cell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</row>
        <row r="193">
          <cell r="B193" t="e">
            <v>#N/A</v>
          </cell>
          <cell r="C193" t="e">
            <v>#N/A</v>
          </cell>
          <cell r="D193" t="e">
            <v>#N/A</v>
          </cell>
          <cell r="E193" t="e">
            <v>#N/A</v>
          </cell>
          <cell r="F193" t="e">
            <v>#N/A</v>
          </cell>
          <cell r="G193" t="e">
            <v>#N/A</v>
          </cell>
          <cell r="H193" t="e">
            <v>#N/A</v>
          </cell>
          <cell r="I193" t="e">
            <v>#N/A</v>
          </cell>
          <cell r="J193" t="e">
            <v>#N/A</v>
          </cell>
          <cell r="K193" t="e">
            <v>#N/A</v>
          </cell>
          <cell r="L193" t="e">
            <v>#N/A</v>
          </cell>
          <cell r="M193" t="e">
            <v>#N/A</v>
          </cell>
          <cell r="N193" t="e">
            <v>#N/A</v>
          </cell>
          <cell r="O193" t="e">
            <v>#N/A</v>
          </cell>
          <cell r="P193" t="e">
            <v>#N/A</v>
          </cell>
        </row>
        <row r="194">
          <cell r="B194" t="e">
            <v>#N/A</v>
          </cell>
          <cell r="C194" t="e">
            <v>#N/A</v>
          </cell>
          <cell r="D194" t="e">
            <v>#N/A</v>
          </cell>
          <cell r="E194" t="e">
            <v>#N/A</v>
          </cell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</row>
        <row r="195">
          <cell r="B195" t="e">
            <v>#N/A</v>
          </cell>
          <cell r="C195" t="e">
            <v>#N/A</v>
          </cell>
          <cell r="D195" t="e">
            <v>#N/A</v>
          </cell>
          <cell r="E195" t="e">
            <v>#N/A</v>
          </cell>
          <cell r="F195" t="e">
            <v>#N/A</v>
          </cell>
          <cell r="G195" t="e">
            <v>#N/A</v>
          </cell>
          <cell r="H195" t="e">
            <v>#N/A</v>
          </cell>
          <cell r="I195" t="e">
            <v>#N/A</v>
          </cell>
          <cell r="J195" t="e">
            <v>#N/A</v>
          </cell>
          <cell r="K195" t="e">
            <v>#N/A</v>
          </cell>
          <cell r="L195" t="e">
            <v>#N/A</v>
          </cell>
          <cell r="M195" t="e">
            <v>#N/A</v>
          </cell>
          <cell r="N195" t="e">
            <v>#N/A</v>
          </cell>
          <cell r="O195" t="e">
            <v>#N/A</v>
          </cell>
          <cell r="P195" t="e">
            <v>#N/A</v>
          </cell>
        </row>
        <row r="196">
          <cell r="B196" t="e">
            <v>#N/A</v>
          </cell>
          <cell r="C196" t="e">
            <v>#N/A</v>
          </cell>
          <cell r="D196" t="e">
            <v>#N/A</v>
          </cell>
          <cell r="E196" t="e">
            <v>#N/A</v>
          </cell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</row>
        <row r="197">
          <cell r="B197" t="e">
            <v>#N/A</v>
          </cell>
          <cell r="C197" t="e">
            <v>#N/A</v>
          </cell>
          <cell r="D197" t="e">
            <v>#N/A</v>
          </cell>
          <cell r="E197" t="e">
            <v>#N/A</v>
          </cell>
          <cell r="F197" t="e">
            <v>#N/A</v>
          </cell>
          <cell r="G197" t="e">
            <v>#N/A</v>
          </cell>
          <cell r="H197" t="e">
            <v>#N/A</v>
          </cell>
          <cell r="I197" t="e">
            <v>#N/A</v>
          </cell>
          <cell r="J197" t="e">
            <v>#N/A</v>
          </cell>
          <cell r="K197" t="e">
            <v>#N/A</v>
          </cell>
          <cell r="L197" t="e">
            <v>#N/A</v>
          </cell>
          <cell r="M197" t="e">
            <v>#N/A</v>
          </cell>
          <cell r="N197" t="e">
            <v>#N/A</v>
          </cell>
          <cell r="O197" t="e">
            <v>#N/A</v>
          </cell>
          <cell r="P197" t="e">
            <v>#N/A</v>
          </cell>
        </row>
        <row r="198">
          <cell r="B198" t="e">
            <v>#N/A</v>
          </cell>
          <cell r="C198" t="e">
            <v>#N/A</v>
          </cell>
          <cell r="D198" t="e">
            <v>#N/A</v>
          </cell>
          <cell r="E198" t="e">
            <v>#N/A</v>
          </cell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</row>
        <row r="199">
          <cell r="B199" t="e">
            <v>#N/A</v>
          </cell>
          <cell r="C199" t="e">
            <v>#N/A</v>
          </cell>
          <cell r="D199" t="e">
            <v>#N/A</v>
          </cell>
          <cell r="E199" t="e">
            <v>#N/A</v>
          </cell>
          <cell r="F199" t="e">
            <v>#N/A</v>
          </cell>
          <cell r="G199" t="e">
            <v>#N/A</v>
          </cell>
          <cell r="H199" t="e">
            <v>#N/A</v>
          </cell>
          <cell r="I199" t="e">
            <v>#N/A</v>
          </cell>
          <cell r="J199" t="e">
            <v>#N/A</v>
          </cell>
          <cell r="K199" t="e">
            <v>#N/A</v>
          </cell>
          <cell r="L199" t="e">
            <v>#N/A</v>
          </cell>
          <cell r="M199" t="e">
            <v>#N/A</v>
          </cell>
          <cell r="N199" t="e">
            <v>#N/A</v>
          </cell>
          <cell r="O199" t="e">
            <v>#N/A</v>
          </cell>
          <cell r="P199" t="e">
            <v>#N/A</v>
          </cell>
        </row>
        <row r="200">
          <cell r="B200" t="e">
            <v>#N/A</v>
          </cell>
          <cell r="C200" t="e">
            <v>#N/A</v>
          </cell>
          <cell r="D200" t="e">
            <v>#N/A</v>
          </cell>
          <cell r="E200" t="e">
            <v>#N/A</v>
          </cell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</row>
        <row r="201">
          <cell r="B201" t="e">
            <v>#N/A</v>
          </cell>
          <cell r="C201" t="e">
            <v>#N/A</v>
          </cell>
          <cell r="D201" t="e">
            <v>#N/A</v>
          </cell>
          <cell r="E201" t="e">
            <v>#N/A</v>
          </cell>
          <cell r="F201" t="e">
            <v>#N/A</v>
          </cell>
          <cell r="G201" t="e">
            <v>#N/A</v>
          </cell>
          <cell r="H201" t="e">
            <v>#N/A</v>
          </cell>
          <cell r="I201" t="e">
            <v>#N/A</v>
          </cell>
          <cell r="J201" t="e">
            <v>#N/A</v>
          </cell>
          <cell r="K201" t="e">
            <v>#N/A</v>
          </cell>
          <cell r="L201" t="e">
            <v>#N/A</v>
          </cell>
          <cell r="M201" t="e">
            <v>#N/A</v>
          </cell>
          <cell r="N201" t="e">
            <v>#N/A</v>
          </cell>
          <cell r="O201" t="e">
            <v>#N/A</v>
          </cell>
          <cell r="P201" t="e">
            <v>#N/A</v>
          </cell>
        </row>
        <row r="202">
          <cell r="B202" t="e">
            <v>#N/A</v>
          </cell>
          <cell r="C202" t="e">
            <v>#N/A</v>
          </cell>
          <cell r="D202" t="e">
            <v>#N/A</v>
          </cell>
          <cell r="E202" t="e">
            <v>#N/A</v>
          </cell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</row>
        <row r="203">
          <cell r="B203" t="e">
            <v>#N/A</v>
          </cell>
          <cell r="C203" t="e">
            <v>#N/A</v>
          </cell>
          <cell r="D203" t="e">
            <v>#N/A</v>
          </cell>
          <cell r="E203" t="e">
            <v>#N/A</v>
          </cell>
          <cell r="F203" t="e">
            <v>#N/A</v>
          </cell>
          <cell r="G203" t="e">
            <v>#N/A</v>
          </cell>
          <cell r="H203" t="e">
            <v>#N/A</v>
          </cell>
          <cell r="I203" t="e">
            <v>#N/A</v>
          </cell>
          <cell r="J203" t="e">
            <v>#N/A</v>
          </cell>
          <cell r="K203" t="e">
            <v>#N/A</v>
          </cell>
          <cell r="L203" t="e">
            <v>#N/A</v>
          </cell>
          <cell r="M203" t="e">
            <v>#N/A</v>
          </cell>
          <cell r="N203" t="e">
            <v>#N/A</v>
          </cell>
          <cell r="O203" t="e">
            <v>#N/A</v>
          </cell>
          <cell r="P203" t="e">
            <v>#N/A</v>
          </cell>
        </row>
        <row r="204">
          <cell r="B204" t="e">
            <v>#N/A</v>
          </cell>
          <cell r="C204" t="e">
            <v>#N/A</v>
          </cell>
          <cell r="D204" t="e">
            <v>#N/A</v>
          </cell>
          <cell r="E204" t="e">
            <v>#N/A</v>
          </cell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</row>
        <row r="205">
          <cell r="B205" t="e">
            <v>#N/A</v>
          </cell>
          <cell r="C205" t="e">
            <v>#N/A</v>
          </cell>
          <cell r="D205" t="e">
            <v>#N/A</v>
          </cell>
          <cell r="E205" t="e">
            <v>#N/A</v>
          </cell>
          <cell r="F205" t="e">
            <v>#N/A</v>
          </cell>
          <cell r="G205" t="e">
            <v>#N/A</v>
          </cell>
          <cell r="H205" t="e">
            <v>#N/A</v>
          </cell>
          <cell r="I205" t="e">
            <v>#N/A</v>
          </cell>
          <cell r="J205" t="e">
            <v>#N/A</v>
          </cell>
          <cell r="K205" t="e">
            <v>#N/A</v>
          </cell>
          <cell r="L205" t="e">
            <v>#N/A</v>
          </cell>
          <cell r="M205" t="e">
            <v>#N/A</v>
          </cell>
          <cell r="N205" t="e">
            <v>#N/A</v>
          </cell>
          <cell r="O205" t="e">
            <v>#N/A</v>
          </cell>
          <cell r="P205" t="e">
            <v>#N/A</v>
          </cell>
        </row>
        <row r="206">
          <cell r="B206" t="e">
            <v>#N/A</v>
          </cell>
          <cell r="C206" t="e">
            <v>#N/A</v>
          </cell>
          <cell r="D206" t="e">
            <v>#N/A</v>
          </cell>
          <cell r="E206" t="e">
            <v>#N/A</v>
          </cell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</row>
        <row r="207">
          <cell r="B207" t="e">
            <v>#N/A</v>
          </cell>
          <cell r="C207" t="e">
            <v>#N/A</v>
          </cell>
          <cell r="D207" t="e">
            <v>#N/A</v>
          </cell>
          <cell r="E207" t="e">
            <v>#N/A</v>
          </cell>
          <cell r="F207" t="e">
            <v>#N/A</v>
          </cell>
          <cell r="G207" t="e">
            <v>#N/A</v>
          </cell>
          <cell r="H207" t="e">
            <v>#N/A</v>
          </cell>
          <cell r="I207" t="e">
            <v>#N/A</v>
          </cell>
          <cell r="J207" t="e">
            <v>#N/A</v>
          </cell>
          <cell r="K207" t="e">
            <v>#N/A</v>
          </cell>
          <cell r="L207" t="e">
            <v>#N/A</v>
          </cell>
          <cell r="M207" t="e">
            <v>#N/A</v>
          </cell>
          <cell r="N207" t="e">
            <v>#N/A</v>
          </cell>
          <cell r="O207" t="e">
            <v>#N/A</v>
          </cell>
          <cell r="P207" t="e">
            <v>#N/A</v>
          </cell>
        </row>
        <row r="208">
          <cell r="B208" t="e">
            <v>#N/A</v>
          </cell>
          <cell r="C208" t="e">
            <v>#N/A</v>
          </cell>
          <cell r="D208" t="e">
            <v>#N/A</v>
          </cell>
          <cell r="E208" t="e">
            <v>#N/A</v>
          </cell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</row>
        <row r="209">
          <cell r="B209" t="e">
            <v>#N/A</v>
          </cell>
          <cell r="C209" t="e">
            <v>#N/A</v>
          </cell>
          <cell r="D209" t="e">
            <v>#N/A</v>
          </cell>
          <cell r="E209" t="e">
            <v>#N/A</v>
          </cell>
          <cell r="F209" t="e">
            <v>#N/A</v>
          </cell>
          <cell r="G209" t="e">
            <v>#N/A</v>
          </cell>
          <cell r="H209" t="e">
            <v>#N/A</v>
          </cell>
          <cell r="I209" t="e">
            <v>#N/A</v>
          </cell>
          <cell r="J209" t="e">
            <v>#N/A</v>
          </cell>
          <cell r="K209" t="e">
            <v>#N/A</v>
          </cell>
          <cell r="L209" t="e">
            <v>#N/A</v>
          </cell>
          <cell r="M209" t="e">
            <v>#N/A</v>
          </cell>
          <cell r="N209" t="e">
            <v>#N/A</v>
          </cell>
          <cell r="O209" t="e">
            <v>#N/A</v>
          </cell>
          <cell r="P209" t="e">
            <v>#N/A</v>
          </cell>
        </row>
        <row r="210">
          <cell r="B210" t="e">
            <v>#N/A</v>
          </cell>
          <cell r="C210" t="e">
            <v>#N/A</v>
          </cell>
          <cell r="D210" t="e">
            <v>#N/A</v>
          </cell>
          <cell r="E210" t="e">
            <v>#N/A</v>
          </cell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</row>
        <row r="211">
          <cell r="B211" t="e">
            <v>#N/A</v>
          </cell>
          <cell r="C211" t="e">
            <v>#N/A</v>
          </cell>
          <cell r="D211" t="e">
            <v>#N/A</v>
          </cell>
          <cell r="E211" t="e">
            <v>#N/A</v>
          </cell>
          <cell r="F211" t="e">
            <v>#N/A</v>
          </cell>
          <cell r="G211" t="e">
            <v>#N/A</v>
          </cell>
          <cell r="H211" t="e">
            <v>#N/A</v>
          </cell>
          <cell r="I211" t="e">
            <v>#N/A</v>
          </cell>
          <cell r="J211" t="e">
            <v>#N/A</v>
          </cell>
          <cell r="K211" t="e">
            <v>#N/A</v>
          </cell>
          <cell r="L211" t="e">
            <v>#N/A</v>
          </cell>
          <cell r="M211" t="e">
            <v>#N/A</v>
          </cell>
          <cell r="N211" t="e">
            <v>#N/A</v>
          </cell>
          <cell r="O211" t="e">
            <v>#N/A</v>
          </cell>
          <cell r="P211" t="e">
            <v>#N/A</v>
          </cell>
        </row>
        <row r="212">
          <cell r="B212" t="e">
            <v>#N/A</v>
          </cell>
          <cell r="C212" t="e">
            <v>#N/A</v>
          </cell>
          <cell r="D212" t="e">
            <v>#N/A</v>
          </cell>
          <cell r="E212" t="e">
            <v>#N/A</v>
          </cell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</row>
        <row r="213">
          <cell r="B213" t="e">
            <v>#N/A</v>
          </cell>
          <cell r="C213" t="e">
            <v>#N/A</v>
          </cell>
          <cell r="D213" t="e">
            <v>#N/A</v>
          </cell>
          <cell r="E213" t="e">
            <v>#N/A</v>
          </cell>
          <cell r="F213" t="e">
            <v>#N/A</v>
          </cell>
          <cell r="G213" t="e">
            <v>#N/A</v>
          </cell>
          <cell r="H213" t="e">
            <v>#N/A</v>
          </cell>
          <cell r="I213" t="e">
            <v>#N/A</v>
          </cell>
          <cell r="J213" t="e">
            <v>#N/A</v>
          </cell>
          <cell r="K213" t="e">
            <v>#N/A</v>
          </cell>
          <cell r="L213" t="e">
            <v>#N/A</v>
          </cell>
          <cell r="M213" t="e">
            <v>#N/A</v>
          </cell>
          <cell r="N213" t="e">
            <v>#N/A</v>
          </cell>
          <cell r="O213" t="e">
            <v>#N/A</v>
          </cell>
          <cell r="P213" t="e">
            <v>#N/A</v>
          </cell>
        </row>
        <row r="214">
          <cell r="B214" t="e">
            <v>#N/A</v>
          </cell>
          <cell r="C214" t="e">
            <v>#N/A</v>
          </cell>
          <cell r="D214" t="e">
            <v>#N/A</v>
          </cell>
          <cell r="E214" t="e">
            <v>#N/A</v>
          </cell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</row>
        <row r="215">
          <cell r="B215" t="e">
            <v>#N/A</v>
          </cell>
          <cell r="C215" t="e">
            <v>#N/A</v>
          </cell>
          <cell r="D215" t="e">
            <v>#N/A</v>
          </cell>
          <cell r="E215" t="e">
            <v>#N/A</v>
          </cell>
          <cell r="F215" t="e">
            <v>#N/A</v>
          </cell>
          <cell r="G215" t="e">
            <v>#N/A</v>
          </cell>
          <cell r="H215" t="e">
            <v>#N/A</v>
          </cell>
          <cell r="I215" t="e">
            <v>#N/A</v>
          </cell>
          <cell r="J215" t="e">
            <v>#N/A</v>
          </cell>
          <cell r="K215" t="e">
            <v>#N/A</v>
          </cell>
          <cell r="L215" t="e">
            <v>#N/A</v>
          </cell>
          <cell r="M215" t="e">
            <v>#N/A</v>
          </cell>
          <cell r="N215" t="e">
            <v>#N/A</v>
          </cell>
          <cell r="O215" t="e">
            <v>#N/A</v>
          </cell>
          <cell r="P215" t="e">
            <v>#N/A</v>
          </cell>
        </row>
        <row r="216">
          <cell r="B216" t="e">
            <v>#N/A</v>
          </cell>
          <cell r="C216" t="e">
            <v>#N/A</v>
          </cell>
          <cell r="D216" t="e">
            <v>#N/A</v>
          </cell>
          <cell r="E216" t="e">
            <v>#N/A</v>
          </cell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</row>
        <row r="217">
          <cell r="B217" t="e">
            <v>#N/A</v>
          </cell>
          <cell r="C217" t="e">
            <v>#N/A</v>
          </cell>
          <cell r="D217" t="e">
            <v>#N/A</v>
          </cell>
          <cell r="E217" t="e">
            <v>#N/A</v>
          </cell>
          <cell r="F217" t="e">
            <v>#N/A</v>
          </cell>
          <cell r="G217" t="e">
            <v>#N/A</v>
          </cell>
          <cell r="H217" t="e">
            <v>#N/A</v>
          </cell>
          <cell r="I217" t="e">
            <v>#N/A</v>
          </cell>
          <cell r="J217" t="e">
            <v>#N/A</v>
          </cell>
          <cell r="K217" t="e">
            <v>#N/A</v>
          </cell>
          <cell r="L217" t="e">
            <v>#N/A</v>
          </cell>
          <cell r="M217" t="e">
            <v>#N/A</v>
          </cell>
          <cell r="N217" t="e">
            <v>#N/A</v>
          </cell>
          <cell r="O217" t="e">
            <v>#N/A</v>
          </cell>
          <cell r="P217" t="e">
            <v>#N/A</v>
          </cell>
        </row>
        <row r="218">
          <cell r="B218" t="e">
            <v>#N/A</v>
          </cell>
          <cell r="C218" t="e">
            <v>#N/A</v>
          </cell>
          <cell r="D218" t="e">
            <v>#N/A</v>
          </cell>
          <cell r="E218" t="e">
            <v>#N/A</v>
          </cell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</row>
        <row r="219">
          <cell r="B219" t="e">
            <v>#N/A</v>
          </cell>
          <cell r="C219" t="e">
            <v>#N/A</v>
          </cell>
          <cell r="D219" t="e">
            <v>#N/A</v>
          </cell>
          <cell r="E219" t="e">
            <v>#N/A</v>
          </cell>
          <cell r="F219" t="e">
            <v>#N/A</v>
          </cell>
          <cell r="G219" t="e">
            <v>#N/A</v>
          </cell>
          <cell r="H219" t="e">
            <v>#N/A</v>
          </cell>
          <cell r="I219" t="e">
            <v>#N/A</v>
          </cell>
          <cell r="J219" t="e">
            <v>#N/A</v>
          </cell>
          <cell r="K219" t="e">
            <v>#N/A</v>
          </cell>
          <cell r="L219" t="e">
            <v>#N/A</v>
          </cell>
          <cell r="M219" t="e">
            <v>#N/A</v>
          </cell>
          <cell r="N219" t="e">
            <v>#N/A</v>
          </cell>
          <cell r="O219" t="e">
            <v>#N/A</v>
          </cell>
          <cell r="P219" t="e">
            <v>#N/A</v>
          </cell>
        </row>
        <row r="220">
          <cell r="B220" t="e">
            <v>#N/A</v>
          </cell>
          <cell r="C220" t="e">
            <v>#N/A</v>
          </cell>
          <cell r="D220" t="e">
            <v>#N/A</v>
          </cell>
          <cell r="E220" t="e">
            <v>#N/A</v>
          </cell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</row>
        <row r="221">
          <cell r="B221" t="e">
            <v>#N/A</v>
          </cell>
          <cell r="C221" t="e">
            <v>#N/A</v>
          </cell>
          <cell r="D221" t="e">
            <v>#N/A</v>
          </cell>
          <cell r="E221" t="e">
            <v>#N/A</v>
          </cell>
          <cell r="F221" t="e">
            <v>#N/A</v>
          </cell>
          <cell r="G221" t="e">
            <v>#N/A</v>
          </cell>
          <cell r="H221" t="e">
            <v>#N/A</v>
          </cell>
          <cell r="I221" t="e">
            <v>#N/A</v>
          </cell>
          <cell r="J221" t="e">
            <v>#N/A</v>
          </cell>
          <cell r="K221" t="e">
            <v>#N/A</v>
          </cell>
          <cell r="L221" t="e">
            <v>#N/A</v>
          </cell>
          <cell r="M221" t="e">
            <v>#N/A</v>
          </cell>
          <cell r="N221" t="e">
            <v>#N/A</v>
          </cell>
          <cell r="O221" t="e">
            <v>#N/A</v>
          </cell>
          <cell r="P221" t="e">
            <v>#N/A</v>
          </cell>
        </row>
        <row r="222">
          <cell r="B222" t="e">
            <v>#N/A</v>
          </cell>
          <cell r="C222" t="e">
            <v>#N/A</v>
          </cell>
          <cell r="D222" t="e">
            <v>#N/A</v>
          </cell>
          <cell r="E222" t="e">
            <v>#N/A</v>
          </cell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</row>
        <row r="223">
          <cell r="B223" t="e">
            <v>#N/A</v>
          </cell>
          <cell r="C223" t="e">
            <v>#N/A</v>
          </cell>
          <cell r="D223" t="e">
            <v>#N/A</v>
          </cell>
          <cell r="E223" t="e">
            <v>#N/A</v>
          </cell>
          <cell r="F223" t="e">
            <v>#N/A</v>
          </cell>
          <cell r="G223" t="e">
            <v>#N/A</v>
          </cell>
          <cell r="H223" t="e">
            <v>#N/A</v>
          </cell>
          <cell r="I223" t="e">
            <v>#N/A</v>
          </cell>
          <cell r="J223" t="e">
            <v>#N/A</v>
          </cell>
          <cell r="K223" t="e">
            <v>#N/A</v>
          </cell>
          <cell r="L223" t="e">
            <v>#N/A</v>
          </cell>
          <cell r="M223" t="e">
            <v>#N/A</v>
          </cell>
          <cell r="N223" t="e">
            <v>#N/A</v>
          </cell>
          <cell r="O223" t="e">
            <v>#N/A</v>
          </cell>
          <cell r="P223" t="e">
            <v>#N/A</v>
          </cell>
        </row>
        <row r="224">
          <cell r="B224" t="e">
            <v>#N/A</v>
          </cell>
          <cell r="C224" t="e">
            <v>#N/A</v>
          </cell>
          <cell r="D224" t="e">
            <v>#N/A</v>
          </cell>
          <cell r="E224" t="e">
            <v>#N/A</v>
          </cell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</row>
        <row r="225">
          <cell r="B225" t="e">
            <v>#N/A</v>
          </cell>
          <cell r="C225" t="e">
            <v>#N/A</v>
          </cell>
          <cell r="D225" t="e">
            <v>#N/A</v>
          </cell>
          <cell r="E225" t="e">
            <v>#N/A</v>
          </cell>
          <cell r="F225" t="e">
            <v>#N/A</v>
          </cell>
          <cell r="G225" t="e">
            <v>#N/A</v>
          </cell>
          <cell r="H225" t="e">
            <v>#N/A</v>
          </cell>
          <cell r="I225" t="e">
            <v>#N/A</v>
          </cell>
          <cell r="J225" t="e">
            <v>#N/A</v>
          </cell>
          <cell r="K225" t="e">
            <v>#N/A</v>
          </cell>
          <cell r="L225" t="e">
            <v>#N/A</v>
          </cell>
          <cell r="M225" t="e">
            <v>#N/A</v>
          </cell>
          <cell r="N225" t="e">
            <v>#N/A</v>
          </cell>
          <cell r="O225" t="e">
            <v>#N/A</v>
          </cell>
          <cell r="P225" t="e">
            <v>#N/A</v>
          </cell>
        </row>
        <row r="226">
          <cell r="B226" t="e">
            <v>#N/A</v>
          </cell>
          <cell r="C226" t="e">
            <v>#N/A</v>
          </cell>
          <cell r="D226" t="e">
            <v>#N/A</v>
          </cell>
          <cell r="E226" t="e">
            <v>#N/A</v>
          </cell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</row>
        <row r="227">
          <cell r="B227" t="e">
            <v>#N/A</v>
          </cell>
          <cell r="C227" t="e">
            <v>#N/A</v>
          </cell>
          <cell r="D227" t="e">
            <v>#N/A</v>
          </cell>
          <cell r="E227" t="e">
            <v>#N/A</v>
          </cell>
          <cell r="F227" t="e">
            <v>#N/A</v>
          </cell>
          <cell r="G227" t="e">
            <v>#N/A</v>
          </cell>
          <cell r="H227" t="e">
            <v>#N/A</v>
          </cell>
          <cell r="I227" t="e">
            <v>#N/A</v>
          </cell>
          <cell r="J227" t="e">
            <v>#N/A</v>
          </cell>
          <cell r="K227" t="e">
            <v>#N/A</v>
          </cell>
          <cell r="L227" t="e">
            <v>#N/A</v>
          </cell>
          <cell r="M227" t="e">
            <v>#N/A</v>
          </cell>
          <cell r="N227" t="e">
            <v>#N/A</v>
          </cell>
          <cell r="O227" t="e">
            <v>#N/A</v>
          </cell>
          <cell r="P227" t="e">
            <v>#N/A</v>
          </cell>
        </row>
        <row r="228">
          <cell r="B228" t="e">
            <v>#N/A</v>
          </cell>
          <cell r="C228" t="e">
            <v>#N/A</v>
          </cell>
          <cell r="D228" t="e">
            <v>#N/A</v>
          </cell>
          <cell r="E228" t="e">
            <v>#N/A</v>
          </cell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</row>
        <row r="229">
          <cell r="B229" t="e">
            <v>#N/A</v>
          </cell>
          <cell r="C229" t="e">
            <v>#N/A</v>
          </cell>
          <cell r="D229" t="e">
            <v>#N/A</v>
          </cell>
          <cell r="E229" t="e">
            <v>#N/A</v>
          </cell>
          <cell r="F229" t="e">
            <v>#N/A</v>
          </cell>
          <cell r="G229" t="e">
            <v>#N/A</v>
          </cell>
          <cell r="H229" t="e">
            <v>#N/A</v>
          </cell>
          <cell r="I229" t="e">
            <v>#N/A</v>
          </cell>
          <cell r="J229" t="e">
            <v>#N/A</v>
          </cell>
          <cell r="K229" t="e">
            <v>#N/A</v>
          </cell>
          <cell r="L229" t="e">
            <v>#N/A</v>
          </cell>
          <cell r="M229" t="e">
            <v>#N/A</v>
          </cell>
          <cell r="N229" t="e">
            <v>#N/A</v>
          </cell>
          <cell r="O229" t="e">
            <v>#N/A</v>
          </cell>
          <cell r="P229" t="e">
            <v>#N/A</v>
          </cell>
        </row>
        <row r="230">
          <cell r="B230" t="e">
            <v>#N/A</v>
          </cell>
          <cell r="C230" t="e">
            <v>#N/A</v>
          </cell>
          <cell r="D230" t="e">
            <v>#N/A</v>
          </cell>
          <cell r="E230" t="e">
            <v>#N/A</v>
          </cell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</row>
        <row r="231">
          <cell r="B231" t="e">
            <v>#N/A</v>
          </cell>
          <cell r="C231" t="e">
            <v>#N/A</v>
          </cell>
          <cell r="D231" t="e">
            <v>#N/A</v>
          </cell>
          <cell r="E231" t="e">
            <v>#N/A</v>
          </cell>
          <cell r="F231" t="e">
            <v>#N/A</v>
          </cell>
          <cell r="G231" t="e">
            <v>#N/A</v>
          </cell>
          <cell r="H231" t="e">
            <v>#N/A</v>
          </cell>
          <cell r="I231" t="e">
            <v>#N/A</v>
          </cell>
          <cell r="J231" t="e">
            <v>#N/A</v>
          </cell>
          <cell r="K231" t="e">
            <v>#N/A</v>
          </cell>
          <cell r="L231" t="e">
            <v>#N/A</v>
          </cell>
          <cell r="M231" t="e">
            <v>#N/A</v>
          </cell>
          <cell r="N231" t="e">
            <v>#N/A</v>
          </cell>
          <cell r="O231" t="e">
            <v>#N/A</v>
          </cell>
          <cell r="P231" t="e">
            <v>#N/A</v>
          </cell>
        </row>
        <row r="232">
          <cell r="B232" t="e">
            <v>#N/A</v>
          </cell>
          <cell r="C232" t="e">
            <v>#N/A</v>
          </cell>
          <cell r="D232" t="e">
            <v>#N/A</v>
          </cell>
          <cell r="E232" t="e">
            <v>#N/A</v>
          </cell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</row>
        <row r="233">
          <cell r="B233" t="e">
            <v>#N/A</v>
          </cell>
          <cell r="C233" t="e">
            <v>#N/A</v>
          </cell>
          <cell r="D233" t="e">
            <v>#N/A</v>
          </cell>
          <cell r="E233" t="e">
            <v>#N/A</v>
          </cell>
          <cell r="F233" t="e">
            <v>#N/A</v>
          </cell>
          <cell r="G233" t="e">
            <v>#N/A</v>
          </cell>
          <cell r="H233" t="e">
            <v>#N/A</v>
          </cell>
          <cell r="I233" t="e">
            <v>#N/A</v>
          </cell>
          <cell r="J233" t="e">
            <v>#N/A</v>
          </cell>
          <cell r="K233" t="e">
            <v>#N/A</v>
          </cell>
          <cell r="L233" t="e">
            <v>#N/A</v>
          </cell>
          <cell r="M233" t="e">
            <v>#N/A</v>
          </cell>
          <cell r="N233" t="e">
            <v>#N/A</v>
          </cell>
          <cell r="O233" t="e">
            <v>#N/A</v>
          </cell>
          <cell r="P233" t="e">
            <v>#N/A</v>
          </cell>
        </row>
        <row r="234">
          <cell r="B234" t="e">
            <v>#N/A</v>
          </cell>
          <cell r="C234" t="e">
            <v>#N/A</v>
          </cell>
          <cell r="D234" t="e">
            <v>#N/A</v>
          </cell>
          <cell r="E234" t="e">
            <v>#N/A</v>
          </cell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</row>
        <row r="235">
          <cell r="B235" t="e">
            <v>#N/A</v>
          </cell>
          <cell r="C235" t="e">
            <v>#N/A</v>
          </cell>
          <cell r="D235" t="e">
            <v>#N/A</v>
          </cell>
          <cell r="E235" t="e">
            <v>#N/A</v>
          </cell>
          <cell r="F235" t="e">
            <v>#N/A</v>
          </cell>
          <cell r="G235" t="e">
            <v>#N/A</v>
          </cell>
          <cell r="H235" t="e">
            <v>#N/A</v>
          </cell>
          <cell r="I235" t="e">
            <v>#N/A</v>
          </cell>
          <cell r="J235" t="e">
            <v>#N/A</v>
          </cell>
          <cell r="K235" t="e">
            <v>#N/A</v>
          </cell>
          <cell r="L235" t="e">
            <v>#N/A</v>
          </cell>
          <cell r="M235" t="e">
            <v>#N/A</v>
          </cell>
          <cell r="N235" t="e">
            <v>#N/A</v>
          </cell>
          <cell r="O235" t="e">
            <v>#N/A</v>
          </cell>
          <cell r="P235" t="e">
            <v>#N/A</v>
          </cell>
        </row>
        <row r="236">
          <cell r="B236" t="e">
            <v>#N/A</v>
          </cell>
          <cell r="C236" t="e">
            <v>#N/A</v>
          </cell>
          <cell r="D236" t="e">
            <v>#N/A</v>
          </cell>
          <cell r="E236" t="e">
            <v>#N/A</v>
          </cell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</row>
        <row r="237">
          <cell r="B237" t="e">
            <v>#N/A</v>
          </cell>
          <cell r="C237" t="e">
            <v>#N/A</v>
          </cell>
          <cell r="D237" t="e">
            <v>#N/A</v>
          </cell>
          <cell r="E237" t="e">
            <v>#N/A</v>
          </cell>
          <cell r="F237" t="e">
            <v>#N/A</v>
          </cell>
          <cell r="G237" t="e">
            <v>#N/A</v>
          </cell>
          <cell r="H237" t="e">
            <v>#N/A</v>
          </cell>
          <cell r="I237" t="e">
            <v>#N/A</v>
          </cell>
          <cell r="J237" t="e">
            <v>#N/A</v>
          </cell>
          <cell r="K237" t="e">
            <v>#N/A</v>
          </cell>
          <cell r="L237" t="e">
            <v>#N/A</v>
          </cell>
          <cell r="M237" t="e">
            <v>#N/A</v>
          </cell>
          <cell r="N237" t="e">
            <v>#N/A</v>
          </cell>
          <cell r="O237" t="e">
            <v>#N/A</v>
          </cell>
          <cell r="P237" t="e">
            <v>#N/A</v>
          </cell>
        </row>
        <row r="238">
          <cell r="B238" t="e">
            <v>#N/A</v>
          </cell>
          <cell r="C238" t="e">
            <v>#N/A</v>
          </cell>
          <cell r="D238" t="e">
            <v>#N/A</v>
          </cell>
          <cell r="E238" t="e">
            <v>#N/A</v>
          </cell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</row>
        <row r="239">
          <cell r="B239" t="e">
            <v>#N/A</v>
          </cell>
          <cell r="C239" t="e">
            <v>#N/A</v>
          </cell>
          <cell r="D239" t="e">
            <v>#N/A</v>
          </cell>
          <cell r="E239" t="e">
            <v>#N/A</v>
          </cell>
          <cell r="F239" t="e">
            <v>#N/A</v>
          </cell>
          <cell r="G239" t="e">
            <v>#N/A</v>
          </cell>
          <cell r="H239" t="e">
            <v>#N/A</v>
          </cell>
          <cell r="I239" t="e">
            <v>#N/A</v>
          </cell>
          <cell r="J239" t="e">
            <v>#N/A</v>
          </cell>
          <cell r="K239" t="e">
            <v>#N/A</v>
          </cell>
          <cell r="L239" t="e">
            <v>#N/A</v>
          </cell>
          <cell r="M239" t="e">
            <v>#N/A</v>
          </cell>
          <cell r="N239" t="e">
            <v>#N/A</v>
          </cell>
          <cell r="O239" t="e">
            <v>#N/A</v>
          </cell>
          <cell r="P239" t="e">
            <v>#N/A</v>
          </cell>
        </row>
        <row r="240">
          <cell r="B240" t="e">
            <v>#N/A</v>
          </cell>
          <cell r="C240" t="e">
            <v>#N/A</v>
          </cell>
          <cell r="D240" t="e">
            <v>#N/A</v>
          </cell>
          <cell r="E240" t="e">
            <v>#N/A</v>
          </cell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</row>
        <row r="241">
          <cell r="B241" t="e">
            <v>#N/A</v>
          </cell>
          <cell r="C241" t="e">
            <v>#N/A</v>
          </cell>
          <cell r="D241" t="e">
            <v>#N/A</v>
          </cell>
          <cell r="E241" t="e">
            <v>#N/A</v>
          </cell>
          <cell r="F241" t="e">
            <v>#N/A</v>
          </cell>
          <cell r="G241" t="e">
            <v>#N/A</v>
          </cell>
          <cell r="H241" t="e">
            <v>#N/A</v>
          </cell>
          <cell r="I241" t="e">
            <v>#N/A</v>
          </cell>
          <cell r="J241" t="e">
            <v>#N/A</v>
          </cell>
          <cell r="K241" t="e">
            <v>#N/A</v>
          </cell>
          <cell r="L241" t="e">
            <v>#N/A</v>
          </cell>
          <cell r="M241" t="e">
            <v>#N/A</v>
          </cell>
          <cell r="N241" t="e">
            <v>#N/A</v>
          </cell>
          <cell r="O241" t="e">
            <v>#N/A</v>
          </cell>
          <cell r="P241" t="e">
            <v>#N/A</v>
          </cell>
        </row>
        <row r="242">
          <cell r="B242" t="e">
            <v>#N/A</v>
          </cell>
          <cell r="C242" t="e">
            <v>#N/A</v>
          </cell>
          <cell r="D242" t="e">
            <v>#N/A</v>
          </cell>
          <cell r="E242" t="e">
            <v>#N/A</v>
          </cell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</row>
        <row r="243">
          <cell r="B243" t="e">
            <v>#N/A</v>
          </cell>
          <cell r="C243" t="e">
            <v>#N/A</v>
          </cell>
          <cell r="D243" t="e">
            <v>#N/A</v>
          </cell>
          <cell r="E243" t="e">
            <v>#N/A</v>
          </cell>
          <cell r="F243" t="e">
            <v>#N/A</v>
          </cell>
          <cell r="G243" t="e">
            <v>#N/A</v>
          </cell>
          <cell r="H243" t="e">
            <v>#N/A</v>
          </cell>
          <cell r="I243" t="e">
            <v>#N/A</v>
          </cell>
          <cell r="J243" t="e">
            <v>#N/A</v>
          </cell>
          <cell r="K243" t="e">
            <v>#N/A</v>
          </cell>
          <cell r="L243" t="e">
            <v>#N/A</v>
          </cell>
          <cell r="M243" t="e">
            <v>#N/A</v>
          </cell>
          <cell r="N243" t="e">
            <v>#N/A</v>
          </cell>
          <cell r="O243" t="e">
            <v>#N/A</v>
          </cell>
          <cell r="P243" t="e">
            <v>#N/A</v>
          </cell>
        </row>
        <row r="244">
          <cell r="B244" t="e">
            <v>#N/A</v>
          </cell>
          <cell r="C244" t="e">
            <v>#N/A</v>
          </cell>
          <cell r="D244" t="e">
            <v>#N/A</v>
          </cell>
          <cell r="E244" t="e">
            <v>#N/A</v>
          </cell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</row>
        <row r="245">
          <cell r="B245" t="e">
            <v>#N/A</v>
          </cell>
          <cell r="C245" t="e">
            <v>#N/A</v>
          </cell>
          <cell r="D245" t="e">
            <v>#N/A</v>
          </cell>
          <cell r="E245" t="e">
            <v>#N/A</v>
          </cell>
          <cell r="F245" t="e">
            <v>#N/A</v>
          </cell>
          <cell r="G245" t="e">
            <v>#N/A</v>
          </cell>
          <cell r="H245" t="e">
            <v>#N/A</v>
          </cell>
          <cell r="I245" t="e">
            <v>#N/A</v>
          </cell>
          <cell r="J245" t="e">
            <v>#N/A</v>
          </cell>
          <cell r="K245" t="e">
            <v>#N/A</v>
          </cell>
          <cell r="L245" t="e">
            <v>#N/A</v>
          </cell>
          <cell r="M245" t="e">
            <v>#N/A</v>
          </cell>
          <cell r="N245" t="e">
            <v>#N/A</v>
          </cell>
          <cell r="O245" t="e">
            <v>#N/A</v>
          </cell>
          <cell r="P245" t="e">
            <v>#N/A</v>
          </cell>
        </row>
        <row r="246">
          <cell r="B246" t="e">
            <v>#N/A</v>
          </cell>
          <cell r="C246" t="e">
            <v>#N/A</v>
          </cell>
          <cell r="D246" t="e">
            <v>#N/A</v>
          </cell>
          <cell r="E246" t="e">
            <v>#N/A</v>
          </cell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</row>
        <row r="247">
          <cell r="B247" t="e">
            <v>#N/A</v>
          </cell>
          <cell r="C247" t="e">
            <v>#N/A</v>
          </cell>
          <cell r="D247" t="e">
            <v>#N/A</v>
          </cell>
          <cell r="E247" t="e">
            <v>#N/A</v>
          </cell>
          <cell r="F247" t="e">
            <v>#N/A</v>
          </cell>
          <cell r="G247" t="e">
            <v>#N/A</v>
          </cell>
          <cell r="H247" t="e">
            <v>#N/A</v>
          </cell>
          <cell r="I247" t="e">
            <v>#N/A</v>
          </cell>
          <cell r="J247" t="e">
            <v>#N/A</v>
          </cell>
          <cell r="K247" t="e">
            <v>#N/A</v>
          </cell>
          <cell r="L247" t="e">
            <v>#N/A</v>
          </cell>
          <cell r="M247" t="e">
            <v>#N/A</v>
          </cell>
          <cell r="N247" t="e">
            <v>#N/A</v>
          </cell>
          <cell r="O247" t="e">
            <v>#N/A</v>
          </cell>
          <cell r="P247" t="e">
            <v>#N/A</v>
          </cell>
        </row>
        <row r="248">
          <cell r="B248" t="e">
            <v>#N/A</v>
          </cell>
          <cell r="C248" t="e">
            <v>#N/A</v>
          </cell>
          <cell r="D248" t="e">
            <v>#N/A</v>
          </cell>
          <cell r="E248" t="e">
            <v>#N/A</v>
          </cell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</row>
        <row r="249">
          <cell r="B249" t="e">
            <v>#N/A</v>
          </cell>
          <cell r="C249" t="e">
            <v>#N/A</v>
          </cell>
          <cell r="D249" t="e">
            <v>#N/A</v>
          </cell>
          <cell r="E249" t="e">
            <v>#N/A</v>
          </cell>
          <cell r="F249" t="e">
            <v>#N/A</v>
          </cell>
          <cell r="G249" t="e">
            <v>#N/A</v>
          </cell>
          <cell r="H249" t="e">
            <v>#N/A</v>
          </cell>
          <cell r="I249" t="e">
            <v>#N/A</v>
          </cell>
          <cell r="J249" t="e">
            <v>#N/A</v>
          </cell>
          <cell r="K249" t="e">
            <v>#N/A</v>
          </cell>
          <cell r="L249" t="e">
            <v>#N/A</v>
          </cell>
          <cell r="M249" t="e">
            <v>#N/A</v>
          </cell>
          <cell r="N249" t="e">
            <v>#N/A</v>
          </cell>
          <cell r="O249" t="e">
            <v>#N/A</v>
          </cell>
          <cell r="P249" t="e">
            <v>#N/A</v>
          </cell>
        </row>
        <row r="250">
          <cell r="B250" t="e">
            <v>#N/A</v>
          </cell>
          <cell r="C250" t="e">
            <v>#N/A</v>
          </cell>
          <cell r="D250" t="e">
            <v>#N/A</v>
          </cell>
          <cell r="E250" t="e">
            <v>#N/A</v>
          </cell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</row>
        <row r="251">
          <cell r="B251" t="e">
            <v>#N/A</v>
          </cell>
          <cell r="C251" t="e">
            <v>#N/A</v>
          </cell>
          <cell r="D251" t="e">
            <v>#N/A</v>
          </cell>
          <cell r="E251" t="e">
            <v>#N/A</v>
          </cell>
          <cell r="F251" t="e">
            <v>#N/A</v>
          </cell>
          <cell r="G251" t="e">
            <v>#N/A</v>
          </cell>
          <cell r="H251" t="e">
            <v>#N/A</v>
          </cell>
          <cell r="I251" t="e">
            <v>#N/A</v>
          </cell>
          <cell r="J251" t="e">
            <v>#N/A</v>
          </cell>
          <cell r="K251" t="e">
            <v>#N/A</v>
          </cell>
          <cell r="L251" t="e">
            <v>#N/A</v>
          </cell>
          <cell r="M251" t="e">
            <v>#N/A</v>
          </cell>
          <cell r="N251" t="e">
            <v>#N/A</v>
          </cell>
          <cell r="O251" t="e">
            <v>#N/A</v>
          </cell>
          <cell r="P251" t="e">
            <v>#N/A</v>
          </cell>
        </row>
        <row r="252">
          <cell r="B252" t="e">
            <v>#N/A</v>
          </cell>
          <cell r="C252" t="e">
            <v>#N/A</v>
          </cell>
          <cell r="D252" t="e">
            <v>#N/A</v>
          </cell>
          <cell r="E252" t="e">
            <v>#N/A</v>
          </cell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</row>
        <row r="253">
          <cell r="B253" t="e">
            <v>#N/A</v>
          </cell>
          <cell r="C253" t="e">
            <v>#N/A</v>
          </cell>
          <cell r="D253" t="e">
            <v>#N/A</v>
          </cell>
          <cell r="E253" t="e">
            <v>#N/A</v>
          </cell>
          <cell r="F253" t="e">
            <v>#N/A</v>
          </cell>
          <cell r="G253" t="e">
            <v>#N/A</v>
          </cell>
          <cell r="H253" t="e">
            <v>#N/A</v>
          </cell>
          <cell r="I253" t="e">
            <v>#N/A</v>
          </cell>
          <cell r="J253" t="e">
            <v>#N/A</v>
          </cell>
          <cell r="K253" t="e">
            <v>#N/A</v>
          </cell>
          <cell r="L253" t="e">
            <v>#N/A</v>
          </cell>
          <cell r="M253" t="e">
            <v>#N/A</v>
          </cell>
          <cell r="N253" t="e">
            <v>#N/A</v>
          </cell>
          <cell r="O253" t="e">
            <v>#N/A</v>
          </cell>
          <cell r="P253" t="e">
            <v>#N/A</v>
          </cell>
        </row>
        <row r="254">
          <cell r="B254" t="e">
            <v>#N/A</v>
          </cell>
          <cell r="C254" t="e">
            <v>#N/A</v>
          </cell>
          <cell r="D254" t="e">
            <v>#N/A</v>
          </cell>
          <cell r="E254" t="e">
            <v>#N/A</v>
          </cell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</row>
        <row r="255">
          <cell r="B255" t="e">
            <v>#N/A</v>
          </cell>
          <cell r="C255" t="e">
            <v>#N/A</v>
          </cell>
          <cell r="D255" t="e">
            <v>#N/A</v>
          </cell>
          <cell r="E255" t="e">
            <v>#N/A</v>
          </cell>
          <cell r="F255" t="e">
            <v>#N/A</v>
          </cell>
          <cell r="G255" t="e">
            <v>#N/A</v>
          </cell>
          <cell r="H255" t="e">
            <v>#N/A</v>
          </cell>
          <cell r="I255" t="e">
            <v>#N/A</v>
          </cell>
          <cell r="J255" t="e">
            <v>#N/A</v>
          </cell>
          <cell r="K255" t="e">
            <v>#N/A</v>
          </cell>
          <cell r="L255" t="e">
            <v>#N/A</v>
          </cell>
          <cell r="M255" t="e">
            <v>#N/A</v>
          </cell>
          <cell r="N255" t="e">
            <v>#N/A</v>
          </cell>
          <cell r="O255" t="e">
            <v>#N/A</v>
          </cell>
          <cell r="P255" t="e">
            <v>#N/A</v>
          </cell>
        </row>
        <row r="256">
          <cell r="B256" t="e">
            <v>#N/A</v>
          </cell>
          <cell r="C256" t="e">
            <v>#N/A</v>
          </cell>
          <cell r="D256" t="e">
            <v>#N/A</v>
          </cell>
          <cell r="E256" t="e">
            <v>#N/A</v>
          </cell>
          <cell r="F256" t="e">
            <v>#N/A</v>
          </cell>
          <cell r="G256" t="e">
            <v>#N/A</v>
          </cell>
          <cell r="H256" t="e">
            <v>#N/A</v>
          </cell>
          <cell r="I256" t="e">
            <v>#N/A</v>
          </cell>
          <cell r="J256" t="e">
            <v>#N/A</v>
          </cell>
          <cell r="K256" t="e">
            <v>#N/A</v>
          </cell>
          <cell r="L256" t="e">
            <v>#N/A</v>
          </cell>
          <cell r="M256" t="e">
            <v>#N/A</v>
          </cell>
          <cell r="N256" t="e">
            <v>#N/A</v>
          </cell>
          <cell r="O256" t="e">
            <v>#N/A</v>
          </cell>
          <cell r="P256" t="e">
            <v>#N/A</v>
          </cell>
        </row>
        <row r="257">
          <cell r="B257" t="e">
            <v>#N/A</v>
          </cell>
          <cell r="C257" t="e">
            <v>#N/A</v>
          </cell>
          <cell r="D257" t="e">
            <v>#N/A</v>
          </cell>
          <cell r="E257" t="e">
            <v>#N/A</v>
          </cell>
          <cell r="F257" t="e">
            <v>#N/A</v>
          </cell>
          <cell r="G257" t="e">
            <v>#N/A</v>
          </cell>
          <cell r="H257" t="e">
            <v>#N/A</v>
          </cell>
          <cell r="I257" t="e">
            <v>#N/A</v>
          </cell>
          <cell r="J257" t="e">
            <v>#N/A</v>
          </cell>
          <cell r="K257" t="e">
            <v>#N/A</v>
          </cell>
          <cell r="L257" t="e">
            <v>#N/A</v>
          </cell>
          <cell r="M257" t="e">
            <v>#N/A</v>
          </cell>
          <cell r="N257" t="e">
            <v>#N/A</v>
          </cell>
          <cell r="O257" t="e">
            <v>#N/A</v>
          </cell>
          <cell r="P257" t="e">
            <v>#N/A</v>
          </cell>
        </row>
        <row r="258">
          <cell r="B258" t="e">
            <v>#N/A</v>
          </cell>
          <cell r="C258" t="e">
            <v>#N/A</v>
          </cell>
          <cell r="D258" t="e">
            <v>#N/A</v>
          </cell>
          <cell r="E258" t="e">
            <v>#N/A</v>
          </cell>
          <cell r="F258" t="e">
            <v>#N/A</v>
          </cell>
          <cell r="G258" t="e">
            <v>#N/A</v>
          </cell>
          <cell r="H258" t="e">
            <v>#N/A</v>
          </cell>
          <cell r="I258" t="e">
            <v>#N/A</v>
          </cell>
          <cell r="J258" t="e">
            <v>#N/A</v>
          </cell>
          <cell r="K258" t="e">
            <v>#N/A</v>
          </cell>
          <cell r="L258" t="e">
            <v>#N/A</v>
          </cell>
          <cell r="M258" t="e">
            <v>#N/A</v>
          </cell>
          <cell r="N258" t="e">
            <v>#N/A</v>
          </cell>
          <cell r="O258" t="e">
            <v>#N/A</v>
          </cell>
          <cell r="P258" t="e">
            <v>#N/A</v>
          </cell>
        </row>
        <row r="259">
          <cell r="B259" t="e">
            <v>#N/A</v>
          </cell>
          <cell r="C259" t="e">
            <v>#N/A</v>
          </cell>
          <cell r="D259" t="e">
            <v>#N/A</v>
          </cell>
          <cell r="E259" t="e">
            <v>#N/A</v>
          </cell>
          <cell r="F259" t="e">
            <v>#N/A</v>
          </cell>
          <cell r="G259" t="e">
            <v>#N/A</v>
          </cell>
          <cell r="H259" t="e">
            <v>#N/A</v>
          </cell>
          <cell r="I259" t="e">
            <v>#N/A</v>
          </cell>
          <cell r="J259" t="e">
            <v>#N/A</v>
          </cell>
          <cell r="K259" t="e">
            <v>#N/A</v>
          </cell>
          <cell r="L259" t="e">
            <v>#N/A</v>
          </cell>
          <cell r="M259" t="e">
            <v>#N/A</v>
          </cell>
          <cell r="N259" t="e">
            <v>#N/A</v>
          </cell>
          <cell r="O259" t="e">
            <v>#N/A</v>
          </cell>
          <cell r="P259" t="e">
            <v>#N/A</v>
          </cell>
        </row>
        <row r="260">
          <cell r="B260" t="e">
            <v>#N/A</v>
          </cell>
          <cell r="C260" t="e">
            <v>#N/A</v>
          </cell>
          <cell r="D260" t="e">
            <v>#N/A</v>
          </cell>
          <cell r="E260" t="e">
            <v>#N/A</v>
          </cell>
          <cell r="F260" t="e">
            <v>#N/A</v>
          </cell>
          <cell r="G260" t="e">
            <v>#N/A</v>
          </cell>
          <cell r="H260" t="e">
            <v>#N/A</v>
          </cell>
          <cell r="I260" t="e">
            <v>#N/A</v>
          </cell>
          <cell r="J260" t="e">
            <v>#N/A</v>
          </cell>
          <cell r="K260" t="e">
            <v>#N/A</v>
          </cell>
          <cell r="L260" t="e">
            <v>#N/A</v>
          </cell>
          <cell r="M260" t="e">
            <v>#N/A</v>
          </cell>
          <cell r="N260" t="e">
            <v>#N/A</v>
          </cell>
          <cell r="O260" t="e">
            <v>#N/A</v>
          </cell>
          <cell r="P260" t="e">
            <v>#N/A</v>
          </cell>
        </row>
        <row r="261">
          <cell r="B261" t="e">
            <v>#N/A</v>
          </cell>
          <cell r="C261" t="e">
            <v>#N/A</v>
          </cell>
          <cell r="D261" t="e">
            <v>#N/A</v>
          </cell>
          <cell r="E261" t="e">
            <v>#N/A</v>
          </cell>
          <cell r="F261" t="e">
            <v>#N/A</v>
          </cell>
          <cell r="G261" t="e">
            <v>#N/A</v>
          </cell>
          <cell r="H261" t="e">
            <v>#N/A</v>
          </cell>
          <cell r="I261" t="e">
            <v>#N/A</v>
          </cell>
          <cell r="J261" t="e">
            <v>#N/A</v>
          </cell>
          <cell r="K261" t="e">
            <v>#N/A</v>
          </cell>
          <cell r="L261" t="e">
            <v>#N/A</v>
          </cell>
          <cell r="M261" t="e">
            <v>#N/A</v>
          </cell>
          <cell r="N261" t="e">
            <v>#N/A</v>
          </cell>
          <cell r="O261" t="e">
            <v>#N/A</v>
          </cell>
          <cell r="P261" t="e">
            <v>#N/A</v>
          </cell>
        </row>
        <row r="262">
          <cell r="B262" t="e">
            <v>#N/A</v>
          </cell>
          <cell r="C262" t="e">
            <v>#N/A</v>
          </cell>
          <cell r="D262" t="e">
            <v>#N/A</v>
          </cell>
          <cell r="E262" t="e">
            <v>#N/A</v>
          </cell>
          <cell r="F262" t="e">
            <v>#N/A</v>
          </cell>
          <cell r="G262" t="e">
            <v>#N/A</v>
          </cell>
          <cell r="H262" t="e">
            <v>#N/A</v>
          </cell>
          <cell r="I262" t="e">
            <v>#N/A</v>
          </cell>
          <cell r="J262" t="e">
            <v>#N/A</v>
          </cell>
          <cell r="K262" t="e">
            <v>#N/A</v>
          </cell>
          <cell r="L262" t="e">
            <v>#N/A</v>
          </cell>
          <cell r="M262" t="e">
            <v>#N/A</v>
          </cell>
          <cell r="N262" t="e">
            <v>#N/A</v>
          </cell>
          <cell r="O262" t="e">
            <v>#N/A</v>
          </cell>
          <cell r="P262" t="e">
            <v>#N/A</v>
          </cell>
        </row>
        <row r="263">
          <cell r="B263" t="e">
            <v>#N/A</v>
          </cell>
          <cell r="C263" t="e">
            <v>#N/A</v>
          </cell>
          <cell r="D263" t="e">
            <v>#N/A</v>
          </cell>
          <cell r="E263" t="e">
            <v>#N/A</v>
          </cell>
          <cell r="F263" t="e">
            <v>#N/A</v>
          </cell>
          <cell r="G263" t="e">
            <v>#N/A</v>
          </cell>
          <cell r="H263" t="e">
            <v>#N/A</v>
          </cell>
          <cell r="I263" t="e">
            <v>#N/A</v>
          </cell>
          <cell r="J263" t="e">
            <v>#N/A</v>
          </cell>
          <cell r="K263" t="e">
            <v>#N/A</v>
          </cell>
          <cell r="L263" t="e">
            <v>#N/A</v>
          </cell>
          <cell r="M263" t="e">
            <v>#N/A</v>
          </cell>
          <cell r="N263" t="e">
            <v>#N/A</v>
          </cell>
          <cell r="O263" t="e">
            <v>#N/A</v>
          </cell>
          <cell r="P263" t="e">
            <v>#N/A</v>
          </cell>
        </row>
        <row r="264">
          <cell r="B264" t="e">
            <v>#N/A</v>
          </cell>
          <cell r="C264" t="e">
            <v>#N/A</v>
          </cell>
          <cell r="D264" t="e">
            <v>#N/A</v>
          </cell>
          <cell r="E264" t="e">
            <v>#N/A</v>
          </cell>
          <cell r="F264" t="e">
            <v>#N/A</v>
          </cell>
          <cell r="G264" t="e">
            <v>#N/A</v>
          </cell>
          <cell r="H264" t="e">
            <v>#N/A</v>
          </cell>
          <cell r="I264" t="e">
            <v>#N/A</v>
          </cell>
          <cell r="J264" t="e">
            <v>#N/A</v>
          </cell>
          <cell r="K264" t="e">
            <v>#N/A</v>
          </cell>
          <cell r="L264" t="e">
            <v>#N/A</v>
          </cell>
          <cell r="M264" t="e">
            <v>#N/A</v>
          </cell>
          <cell r="N264" t="e">
            <v>#N/A</v>
          </cell>
          <cell r="O264" t="e">
            <v>#N/A</v>
          </cell>
          <cell r="P264" t="e">
            <v>#N/A</v>
          </cell>
        </row>
        <row r="265">
          <cell r="B265" t="e">
            <v>#N/A</v>
          </cell>
          <cell r="C265" t="e">
            <v>#N/A</v>
          </cell>
          <cell r="D265" t="e">
            <v>#N/A</v>
          </cell>
          <cell r="E265" t="e">
            <v>#N/A</v>
          </cell>
          <cell r="F265" t="e">
            <v>#N/A</v>
          </cell>
          <cell r="G265" t="e">
            <v>#N/A</v>
          </cell>
          <cell r="H265" t="e">
            <v>#N/A</v>
          </cell>
          <cell r="I265" t="e">
            <v>#N/A</v>
          </cell>
          <cell r="J265" t="e">
            <v>#N/A</v>
          </cell>
          <cell r="K265" t="e">
            <v>#N/A</v>
          </cell>
          <cell r="L265" t="e">
            <v>#N/A</v>
          </cell>
          <cell r="M265" t="e">
            <v>#N/A</v>
          </cell>
          <cell r="N265" t="e">
            <v>#N/A</v>
          </cell>
          <cell r="O265" t="e">
            <v>#N/A</v>
          </cell>
          <cell r="P265" t="e">
            <v>#N/A</v>
          </cell>
        </row>
        <row r="266">
          <cell r="B266" t="e">
            <v>#N/A</v>
          </cell>
          <cell r="C266" t="e">
            <v>#N/A</v>
          </cell>
          <cell r="D266" t="e">
            <v>#N/A</v>
          </cell>
          <cell r="E266" t="e">
            <v>#N/A</v>
          </cell>
          <cell r="F266" t="e">
            <v>#N/A</v>
          </cell>
          <cell r="G266" t="e">
            <v>#N/A</v>
          </cell>
          <cell r="H266" t="e">
            <v>#N/A</v>
          </cell>
          <cell r="I266" t="e">
            <v>#N/A</v>
          </cell>
          <cell r="J266" t="e">
            <v>#N/A</v>
          </cell>
          <cell r="K266" t="e">
            <v>#N/A</v>
          </cell>
          <cell r="L266" t="e">
            <v>#N/A</v>
          </cell>
          <cell r="M266" t="e">
            <v>#N/A</v>
          </cell>
          <cell r="N266" t="e">
            <v>#N/A</v>
          </cell>
          <cell r="O266" t="e">
            <v>#N/A</v>
          </cell>
          <cell r="P266" t="e">
            <v>#N/A</v>
          </cell>
        </row>
        <row r="267">
          <cell r="B267" t="e">
            <v>#N/A</v>
          </cell>
          <cell r="C267" t="e">
            <v>#N/A</v>
          </cell>
          <cell r="D267" t="e">
            <v>#N/A</v>
          </cell>
          <cell r="E267" t="e">
            <v>#N/A</v>
          </cell>
          <cell r="F267" t="e">
            <v>#N/A</v>
          </cell>
          <cell r="G267" t="e">
            <v>#N/A</v>
          </cell>
          <cell r="H267" t="e">
            <v>#N/A</v>
          </cell>
          <cell r="I267" t="e">
            <v>#N/A</v>
          </cell>
          <cell r="J267" t="e">
            <v>#N/A</v>
          </cell>
          <cell r="K267" t="e">
            <v>#N/A</v>
          </cell>
          <cell r="L267" t="e">
            <v>#N/A</v>
          </cell>
          <cell r="M267" t="e">
            <v>#N/A</v>
          </cell>
          <cell r="N267" t="e">
            <v>#N/A</v>
          </cell>
          <cell r="O267" t="e">
            <v>#N/A</v>
          </cell>
          <cell r="P267" t="e">
            <v>#N/A</v>
          </cell>
        </row>
        <row r="268">
          <cell r="B268" t="e">
            <v>#N/A</v>
          </cell>
          <cell r="C268" t="e">
            <v>#N/A</v>
          </cell>
          <cell r="D268" t="e">
            <v>#N/A</v>
          </cell>
          <cell r="E268" t="e">
            <v>#N/A</v>
          </cell>
          <cell r="F268" t="e">
            <v>#N/A</v>
          </cell>
          <cell r="G268" t="e">
            <v>#N/A</v>
          </cell>
          <cell r="H268" t="e">
            <v>#N/A</v>
          </cell>
          <cell r="I268" t="e">
            <v>#N/A</v>
          </cell>
          <cell r="J268" t="e">
            <v>#N/A</v>
          </cell>
          <cell r="K268" t="e">
            <v>#N/A</v>
          </cell>
          <cell r="L268" t="e">
            <v>#N/A</v>
          </cell>
          <cell r="M268" t="e">
            <v>#N/A</v>
          </cell>
          <cell r="N268" t="e">
            <v>#N/A</v>
          </cell>
          <cell r="O268" t="e">
            <v>#N/A</v>
          </cell>
          <cell r="P268" t="e">
            <v>#N/A</v>
          </cell>
        </row>
        <row r="269">
          <cell r="B269" t="e">
            <v>#N/A</v>
          </cell>
          <cell r="C269" t="e">
            <v>#N/A</v>
          </cell>
          <cell r="D269" t="e">
            <v>#N/A</v>
          </cell>
          <cell r="E269" t="e">
            <v>#N/A</v>
          </cell>
          <cell r="F269" t="e">
            <v>#N/A</v>
          </cell>
          <cell r="G269" t="e">
            <v>#N/A</v>
          </cell>
          <cell r="H269" t="e">
            <v>#N/A</v>
          </cell>
          <cell r="I269" t="e">
            <v>#N/A</v>
          </cell>
          <cell r="J269" t="e">
            <v>#N/A</v>
          </cell>
          <cell r="K269" t="e">
            <v>#N/A</v>
          </cell>
          <cell r="L269" t="e">
            <v>#N/A</v>
          </cell>
          <cell r="M269" t="e">
            <v>#N/A</v>
          </cell>
          <cell r="N269" t="e">
            <v>#N/A</v>
          </cell>
          <cell r="O269" t="e">
            <v>#N/A</v>
          </cell>
          <cell r="P269" t="e">
            <v>#N/A</v>
          </cell>
        </row>
        <row r="270">
          <cell r="B270" t="e">
            <v>#N/A</v>
          </cell>
          <cell r="C270" t="e">
            <v>#N/A</v>
          </cell>
          <cell r="D270" t="e">
            <v>#N/A</v>
          </cell>
          <cell r="E270" t="e">
            <v>#N/A</v>
          </cell>
          <cell r="F270" t="e">
            <v>#N/A</v>
          </cell>
          <cell r="G270" t="e">
            <v>#N/A</v>
          </cell>
          <cell r="H270" t="e">
            <v>#N/A</v>
          </cell>
          <cell r="I270" t="e">
            <v>#N/A</v>
          </cell>
          <cell r="J270" t="e">
            <v>#N/A</v>
          </cell>
          <cell r="K270" t="e">
            <v>#N/A</v>
          </cell>
          <cell r="L270" t="e">
            <v>#N/A</v>
          </cell>
          <cell r="M270" t="e">
            <v>#N/A</v>
          </cell>
          <cell r="N270" t="e">
            <v>#N/A</v>
          </cell>
          <cell r="O270" t="e">
            <v>#N/A</v>
          </cell>
          <cell r="P270" t="e">
            <v>#N/A</v>
          </cell>
        </row>
        <row r="271">
          <cell r="B271" t="e">
            <v>#N/A</v>
          </cell>
          <cell r="C271" t="e">
            <v>#N/A</v>
          </cell>
          <cell r="D271" t="e">
            <v>#N/A</v>
          </cell>
          <cell r="E271" t="e">
            <v>#N/A</v>
          </cell>
          <cell r="F271" t="e">
            <v>#N/A</v>
          </cell>
          <cell r="G271" t="e">
            <v>#N/A</v>
          </cell>
          <cell r="H271" t="e">
            <v>#N/A</v>
          </cell>
          <cell r="I271" t="e">
            <v>#N/A</v>
          </cell>
          <cell r="J271" t="e">
            <v>#N/A</v>
          </cell>
          <cell r="K271" t="e">
            <v>#N/A</v>
          </cell>
          <cell r="L271" t="e">
            <v>#N/A</v>
          </cell>
          <cell r="M271" t="e">
            <v>#N/A</v>
          </cell>
          <cell r="N271" t="e">
            <v>#N/A</v>
          </cell>
          <cell r="O271" t="e">
            <v>#N/A</v>
          </cell>
          <cell r="P271" t="e">
            <v>#N/A</v>
          </cell>
        </row>
        <row r="272">
          <cell r="B272" t="e">
            <v>#N/A</v>
          </cell>
          <cell r="C272" t="e">
            <v>#N/A</v>
          </cell>
          <cell r="D272" t="e">
            <v>#N/A</v>
          </cell>
          <cell r="E272" t="e">
            <v>#N/A</v>
          </cell>
          <cell r="F272" t="e">
            <v>#N/A</v>
          </cell>
          <cell r="G272" t="e">
            <v>#N/A</v>
          </cell>
          <cell r="H272" t="e">
            <v>#N/A</v>
          </cell>
          <cell r="I272" t="e">
            <v>#N/A</v>
          </cell>
          <cell r="J272" t="e">
            <v>#N/A</v>
          </cell>
          <cell r="K272" t="e">
            <v>#N/A</v>
          </cell>
          <cell r="L272" t="e">
            <v>#N/A</v>
          </cell>
          <cell r="M272" t="e">
            <v>#N/A</v>
          </cell>
          <cell r="N272" t="e">
            <v>#N/A</v>
          </cell>
          <cell r="O272" t="e">
            <v>#N/A</v>
          </cell>
          <cell r="P272" t="e">
            <v>#N/A</v>
          </cell>
        </row>
        <row r="273">
          <cell r="B273" t="e">
            <v>#N/A</v>
          </cell>
          <cell r="C273" t="e">
            <v>#N/A</v>
          </cell>
          <cell r="D273" t="e">
            <v>#N/A</v>
          </cell>
          <cell r="E273" t="e">
            <v>#N/A</v>
          </cell>
          <cell r="F273" t="e">
            <v>#N/A</v>
          </cell>
          <cell r="G273" t="e">
            <v>#N/A</v>
          </cell>
          <cell r="H273" t="e">
            <v>#N/A</v>
          </cell>
          <cell r="I273" t="e">
            <v>#N/A</v>
          </cell>
          <cell r="J273" t="e">
            <v>#N/A</v>
          </cell>
          <cell r="K273" t="e">
            <v>#N/A</v>
          </cell>
          <cell r="L273" t="e">
            <v>#N/A</v>
          </cell>
          <cell r="M273" t="e">
            <v>#N/A</v>
          </cell>
          <cell r="N273" t="e">
            <v>#N/A</v>
          </cell>
          <cell r="O273" t="e">
            <v>#N/A</v>
          </cell>
          <cell r="P273" t="e">
            <v>#N/A</v>
          </cell>
        </row>
        <row r="274">
          <cell r="B274" t="e">
            <v>#N/A</v>
          </cell>
          <cell r="C274" t="e">
            <v>#N/A</v>
          </cell>
          <cell r="D274" t="e">
            <v>#N/A</v>
          </cell>
          <cell r="E274" t="e">
            <v>#N/A</v>
          </cell>
          <cell r="F274" t="e">
            <v>#N/A</v>
          </cell>
          <cell r="G274" t="e">
            <v>#N/A</v>
          </cell>
          <cell r="H274" t="e">
            <v>#N/A</v>
          </cell>
          <cell r="I274" t="e">
            <v>#N/A</v>
          </cell>
          <cell r="J274" t="e">
            <v>#N/A</v>
          </cell>
          <cell r="K274" t="e">
            <v>#N/A</v>
          </cell>
          <cell r="L274" t="e">
            <v>#N/A</v>
          </cell>
          <cell r="M274" t="e">
            <v>#N/A</v>
          </cell>
          <cell r="N274" t="e">
            <v>#N/A</v>
          </cell>
          <cell r="O274" t="e">
            <v>#N/A</v>
          </cell>
          <cell r="P274" t="e">
            <v>#N/A</v>
          </cell>
        </row>
        <row r="275">
          <cell r="B275" t="e">
            <v>#N/A</v>
          </cell>
          <cell r="C275" t="e">
            <v>#N/A</v>
          </cell>
          <cell r="D275" t="e">
            <v>#N/A</v>
          </cell>
          <cell r="E275" t="e">
            <v>#N/A</v>
          </cell>
          <cell r="F275" t="e">
            <v>#N/A</v>
          </cell>
          <cell r="G275" t="e">
            <v>#N/A</v>
          </cell>
          <cell r="H275" t="e">
            <v>#N/A</v>
          </cell>
          <cell r="I275" t="e">
            <v>#N/A</v>
          </cell>
          <cell r="J275" t="e">
            <v>#N/A</v>
          </cell>
          <cell r="K275" t="e">
            <v>#N/A</v>
          </cell>
          <cell r="L275" t="e">
            <v>#N/A</v>
          </cell>
          <cell r="M275" t="e">
            <v>#N/A</v>
          </cell>
          <cell r="N275" t="e">
            <v>#N/A</v>
          </cell>
          <cell r="O275" t="e">
            <v>#N/A</v>
          </cell>
          <cell r="P275" t="e">
            <v>#N/A</v>
          </cell>
        </row>
        <row r="276">
          <cell r="B276" t="e">
            <v>#N/A</v>
          </cell>
          <cell r="C276" t="e">
            <v>#N/A</v>
          </cell>
          <cell r="D276" t="e">
            <v>#N/A</v>
          </cell>
          <cell r="E276" t="e">
            <v>#N/A</v>
          </cell>
          <cell r="F276" t="e">
            <v>#N/A</v>
          </cell>
          <cell r="G276" t="e">
            <v>#N/A</v>
          </cell>
          <cell r="H276" t="e">
            <v>#N/A</v>
          </cell>
          <cell r="I276" t="e">
            <v>#N/A</v>
          </cell>
          <cell r="J276" t="e">
            <v>#N/A</v>
          </cell>
          <cell r="K276" t="e">
            <v>#N/A</v>
          </cell>
          <cell r="L276" t="e">
            <v>#N/A</v>
          </cell>
          <cell r="M276" t="e">
            <v>#N/A</v>
          </cell>
          <cell r="N276" t="e">
            <v>#N/A</v>
          </cell>
          <cell r="O276" t="e">
            <v>#N/A</v>
          </cell>
          <cell r="P276" t="e">
            <v>#N/A</v>
          </cell>
        </row>
        <row r="277">
          <cell r="B277" t="e">
            <v>#N/A</v>
          </cell>
          <cell r="C277" t="e">
            <v>#N/A</v>
          </cell>
          <cell r="D277" t="e">
            <v>#N/A</v>
          </cell>
          <cell r="E277" t="e">
            <v>#N/A</v>
          </cell>
          <cell r="F277" t="e">
            <v>#N/A</v>
          </cell>
          <cell r="G277" t="e">
            <v>#N/A</v>
          </cell>
          <cell r="H277" t="e">
            <v>#N/A</v>
          </cell>
          <cell r="I277" t="e">
            <v>#N/A</v>
          </cell>
          <cell r="J277" t="e">
            <v>#N/A</v>
          </cell>
          <cell r="K277" t="e">
            <v>#N/A</v>
          </cell>
          <cell r="L277" t="e">
            <v>#N/A</v>
          </cell>
          <cell r="M277" t="e">
            <v>#N/A</v>
          </cell>
          <cell r="N277" t="e">
            <v>#N/A</v>
          </cell>
          <cell r="O277" t="e">
            <v>#N/A</v>
          </cell>
          <cell r="P277" t="e">
            <v>#N/A</v>
          </cell>
        </row>
        <row r="278">
          <cell r="B278" t="e">
            <v>#N/A</v>
          </cell>
          <cell r="C278" t="e">
            <v>#N/A</v>
          </cell>
          <cell r="D278" t="e">
            <v>#N/A</v>
          </cell>
          <cell r="E278" t="e">
            <v>#N/A</v>
          </cell>
          <cell r="F278" t="e">
            <v>#N/A</v>
          </cell>
          <cell r="G278" t="e">
            <v>#N/A</v>
          </cell>
          <cell r="H278" t="e">
            <v>#N/A</v>
          </cell>
          <cell r="I278" t="e">
            <v>#N/A</v>
          </cell>
          <cell r="J278" t="e">
            <v>#N/A</v>
          </cell>
          <cell r="K278" t="e">
            <v>#N/A</v>
          </cell>
          <cell r="L278" t="e">
            <v>#N/A</v>
          </cell>
          <cell r="M278" t="e">
            <v>#N/A</v>
          </cell>
          <cell r="N278" t="e">
            <v>#N/A</v>
          </cell>
          <cell r="O278" t="e">
            <v>#N/A</v>
          </cell>
          <cell r="P278" t="e">
            <v>#N/A</v>
          </cell>
        </row>
        <row r="279">
          <cell r="B279" t="e">
            <v>#N/A</v>
          </cell>
          <cell r="C279" t="e">
            <v>#N/A</v>
          </cell>
          <cell r="D279" t="e">
            <v>#N/A</v>
          </cell>
          <cell r="E279" t="e">
            <v>#N/A</v>
          </cell>
          <cell r="F279" t="e">
            <v>#N/A</v>
          </cell>
          <cell r="G279" t="e">
            <v>#N/A</v>
          </cell>
          <cell r="H279" t="e">
            <v>#N/A</v>
          </cell>
          <cell r="I279" t="e">
            <v>#N/A</v>
          </cell>
          <cell r="J279" t="e">
            <v>#N/A</v>
          </cell>
          <cell r="K279" t="e">
            <v>#N/A</v>
          </cell>
          <cell r="L279" t="e">
            <v>#N/A</v>
          </cell>
          <cell r="M279" t="e">
            <v>#N/A</v>
          </cell>
          <cell r="N279" t="e">
            <v>#N/A</v>
          </cell>
          <cell r="O279" t="e">
            <v>#N/A</v>
          </cell>
          <cell r="P279" t="e">
            <v>#N/A</v>
          </cell>
        </row>
        <row r="280">
          <cell r="B280" t="e">
            <v>#N/A</v>
          </cell>
          <cell r="C280" t="e">
            <v>#N/A</v>
          </cell>
          <cell r="D280" t="e">
            <v>#N/A</v>
          </cell>
          <cell r="E280" t="e">
            <v>#N/A</v>
          </cell>
          <cell r="F280" t="e">
            <v>#N/A</v>
          </cell>
          <cell r="G280" t="e">
            <v>#N/A</v>
          </cell>
          <cell r="H280" t="e">
            <v>#N/A</v>
          </cell>
          <cell r="I280" t="e">
            <v>#N/A</v>
          </cell>
          <cell r="J280" t="e">
            <v>#N/A</v>
          </cell>
          <cell r="K280" t="e">
            <v>#N/A</v>
          </cell>
          <cell r="L280" t="e">
            <v>#N/A</v>
          </cell>
          <cell r="M280" t="e">
            <v>#N/A</v>
          </cell>
          <cell r="N280" t="e">
            <v>#N/A</v>
          </cell>
          <cell r="O280" t="e">
            <v>#N/A</v>
          </cell>
          <cell r="P280" t="e">
            <v>#N/A</v>
          </cell>
        </row>
        <row r="281">
          <cell r="B281" t="e">
            <v>#N/A</v>
          </cell>
          <cell r="C281" t="e">
            <v>#N/A</v>
          </cell>
          <cell r="D281" t="e">
            <v>#N/A</v>
          </cell>
          <cell r="E281" t="e">
            <v>#N/A</v>
          </cell>
          <cell r="F281" t="e">
            <v>#N/A</v>
          </cell>
          <cell r="G281" t="e">
            <v>#N/A</v>
          </cell>
          <cell r="H281" t="e">
            <v>#N/A</v>
          </cell>
          <cell r="I281" t="e">
            <v>#N/A</v>
          </cell>
          <cell r="J281" t="e">
            <v>#N/A</v>
          </cell>
          <cell r="K281" t="e">
            <v>#N/A</v>
          </cell>
          <cell r="L281" t="e">
            <v>#N/A</v>
          </cell>
          <cell r="M281" t="e">
            <v>#N/A</v>
          </cell>
          <cell r="N281" t="e">
            <v>#N/A</v>
          </cell>
          <cell r="O281" t="e">
            <v>#N/A</v>
          </cell>
          <cell r="P281" t="e">
            <v>#N/A</v>
          </cell>
        </row>
        <row r="282">
          <cell r="B282" t="e">
            <v>#N/A</v>
          </cell>
          <cell r="C282" t="e">
            <v>#N/A</v>
          </cell>
          <cell r="D282" t="e">
            <v>#N/A</v>
          </cell>
          <cell r="E282" t="e">
            <v>#N/A</v>
          </cell>
          <cell r="F282" t="e">
            <v>#N/A</v>
          </cell>
          <cell r="G282" t="e">
            <v>#N/A</v>
          </cell>
          <cell r="H282" t="e">
            <v>#N/A</v>
          </cell>
          <cell r="I282" t="e">
            <v>#N/A</v>
          </cell>
          <cell r="J282" t="e">
            <v>#N/A</v>
          </cell>
          <cell r="K282" t="e">
            <v>#N/A</v>
          </cell>
          <cell r="L282" t="e">
            <v>#N/A</v>
          </cell>
          <cell r="M282" t="e">
            <v>#N/A</v>
          </cell>
          <cell r="N282" t="e">
            <v>#N/A</v>
          </cell>
          <cell r="O282" t="e">
            <v>#N/A</v>
          </cell>
          <cell r="P282" t="e">
            <v>#N/A</v>
          </cell>
        </row>
        <row r="283">
          <cell r="B283" t="e">
            <v>#N/A</v>
          </cell>
          <cell r="C283" t="e">
            <v>#N/A</v>
          </cell>
          <cell r="D283" t="e">
            <v>#N/A</v>
          </cell>
          <cell r="E283" t="e">
            <v>#N/A</v>
          </cell>
          <cell r="F283" t="e">
            <v>#N/A</v>
          </cell>
          <cell r="G283" t="e">
            <v>#N/A</v>
          </cell>
          <cell r="H283" t="e">
            <v>#N/A</v>
          </cell>
          <cell r="I283" t="e">
            <v>#N/A</v>
          </cell>
          <cell r="J283" t="e">
            <v>#N/A</v>
          </cell>
          <cell r="K283" t="e">
            <v>#N/A</v>
          </cell>
          <cell r="L283" t="e">
            <v>#N/A</v>
          </cell>
          <cell r="M283" t="e">
            <v>#N/A</v>
          </cell>
          <cell r="N283" t="e">
            <v>#N/A</v>
          </cell>
          <cell r="O283" t="e">
            <v>#N/A</v>
          </cell>
          <cell r="P283" t="e">
            <v>#N/A</v>
          </cell>
        </row>
        <row r="284">
          <cell r="B284" t="e">
            <v>#N/A</v>
          </cell>
          <cell r="C284" t="e">
            <v>#N/A</v>
          </cell>
          <cell r="D284" t="e">
            <v>#N/A</v>
          </cell>
          <cell r="E284" t="e">
            <v>#N/A</v>
          </cell>
          <cell r="F284" t="e">
            <v>#N/A</v>
          </cell>
          <cell r="G284" t="e">
            <v>#N/A</v>
          </cell>
          <cell r="H284" t="e">
            <v>#N/A</v>
          </cell>
          <cell r="I284" t="e">
            <v>#N/A</v>
          </cell>
          <cell r="J284" t="e">
            <v>#N/A</v>
          </cell>
          <cell r="K284" t="e">
            <v>#N/A</v>
          </cell>
          <cell r="L284" t="e">
            <v>#N/A</v>
          </cell>
          <cell r="M284" t="e">
            <v>#N/A</v>
          </cell>
          <cell r="N284" t="e">
            <v>#N/A</v>
          </cell>
          <cell r="O284" t="e">
            <v>#N/A</v>
          </cell>
          <cell r="P284" t="e">
            <v>#N/A</v>
          </cell>
        </row>
        <row r="285">
          <cell r="B285" t="e">
            <v>#N/A</v>
          </cell>
          <cell r="C285" t="e">
            <v>#N/A</v>
          </cell>
          <cell r="D285" t="e">
            <v>#N/A</v>
          </cell>
          <cell r="E285" t="e">
            <v>#N/A</v>
          </cell>
          <cell r="F285" t="e">
            <v>#N/A</v>
          </cell>
          <cell r="G285" t="e">
            <v>#N/A</v>
          </cell>
          <cell r="H285" t="e">
            <v>#N/A</v>
          </cell>
          <cell r="I285" t="e">
            <v>#N/A</v>
          </cell>
          <cell r="J285" t="e">
            <v>#N/A</v>
          </cell>
          <cell r="K285" t="e">
            <v>#N/A</v>
          </cell>
          <cell r="L285" t="e">
            <v>#N/A</v>
          </cell>
          <cell r="M285" t="e">
            <v>#N/A</v>
          </cell>
          <cell r="N285" t="e">
            <v>#N/A</v>
          </cell>
          <cell r="O285" t="e">
            <v>#N/A</v>
          </cell>
          <cell r="P285" t="e">
            <v>#N/A</v>
          </cell>
        </row>
        <row r="286">
          <cell r="B286" t="e">
            <v>#N/A</v>
          </cell>
          <cell r="C286" t="e">
            <v>#N/A</v>
          </cell>
          <cell r="D286" t="e">
            <v>#N/A</v>
          </cell>
          <cell r="E286" t="e">
            <v>#N/A</v>
          </cell>
          <cell r="F286" t="e">
            <v>#N/A</v>
          </cell>
          <cell r="G286" t="e">
            <v>#N/A</v>
          </cell>
          <cell r="H286" t="e">
            <v>#N/A</v>
          </cell>
          <cell r="I286" t="e">
            <v>#N/A</v>
          </cell>
          <cell r="J286" t="e">
            <v>#N/A</v>
          </cell>
          <cell r="K286" t="e">
            <v>#N/A</v>
          </cell>
          <cell r="L286" t="e">
            <v>#N/A</v>
          </cell>
          <cell r="M286" t="e">
            <v>#N/A</v>
          </cell>
          <cell r="N286" t="e">
            <v>#N/A</v>
          </cell>
          <cell r="O286" t="e">
            <v>#N/A</v>
          </cell>
          <cell r="P286" t="e">
            <v>#N/A</v>
          </cell>
        </row>
        <row r="287">
          <cell r="B287" t="e">
            <v>#N/A</v>
          </cell>
          <cell r="C287" t="e">
            <v>#N/A</v>
          </cell>
          <cell r="D287" t="e">
            <v>#N/A</v>
          </cell>
          <cell r="E287" t="e">
            <v>#N/A</v>
          </cell>
          <cell r="F287" t="e">
            <v>#N/A</v>
          </cell>
          <cell r="G287" t="e">
            <v>#N/A</v>
          </cell>
          <cell r="H287" t="e">
            <v>#N/A</v>
          </cell>
          <cell r="I287" t="e">
            <v>#N/A</v>
          </cell>
          <cell r="J287" t="e">
            <v>#N/A</v>
          </cell>
          <cell r="K287" t="e">
            <v>#N/A</v>
          </cell>
          <cell r="L287" t="e">
            <v>#N/A</v>
          </cell>
          <cell r="M287" t="e">
            <v>#N/A</v>
          </cell>
          <cell r="N287" t="e">
            <v>#N/A</v>
          </cell>
          <cell r="O287" t="e">
            <v>#N/A</v>
          </cell>
          <cell r="P287" t="e">
            <v>#N/A</v>
          </cell>
        </row>
        <row r="288">
          <cell r="B288" t="e">
            <v>#N/A</v>
          </cell>
          <cell r="C288" t="e">
            <v>#N/A</v>
          </cell>
          <cell r="D288" t="e">
            <v>#N/A</v>
          </cell>
          <cell r="E288" t="e">
            <v>#N/A</v>
          </cell>
          <cell r="F288" t="e">
            <v>#N/A</v>
          </cell>
          <cell r="G288" t="e">
            <v>#N/A</v>
          </cell>
          <cell r="H288" t="e">
            <v>#N/A</v>
          </cell>
          <cell r="I288" t="e">
            <v>#N/A</v>
          </cell>
          <cell r="J288" t="e">
            <v>#N/A</v>
          </cell>
          <cell r="K288" t="e">
            <v>#N/A</v>
          </cell>
          <cell r="L288" t="e">
            <v>#N/A</v>
          </cell>
          <cell r="M288" t="e">
            <v>#N/A</v>
          </cell>
          <cell r="N288" t="e">
            <v>#N/A</v>
          </cell>
          <cell r="O288" t="e">
            <v>#N/A</v>
          </cell>
          <cell r="P288" t="e">
            <v>#N/A</v>
          </cell>
        </row>
        <row r="289">
          <cell r="B289" t="e">
            <v>#N/A</v>
          </cell>
          <cell r="C289" t="e">
            <v>#N/A</v>
          </cell>
          <cell r="D289" t="e">
            <v>#N/A</v>
          </cell>
          <cell r="E289" t="e">
            <v>#N/A</v>
          </cell>
          <cell r="F289" t="e">
            <v>#N/A</v>
          </cell>
          <cell r="G289" t="e">
            <v>#N/A</v>
          </cell>
          <cell r="H289" t="e">
            <v>#N/A</v>
          </cell>
          <cell r="I289" t="e">
            <v>#N/A</v>
          </cell>
          <cell r="J289" t="e">
            <v>#N/A</v>
          </cell>
          <cell r="K289" t="e">
            <v>#N/A</v>
          </cell>
          <cell r="L289" t="e">
            <v>#N/A</v>
          </cell>
          <cell r="M289" t="e">
            <v>#N/A</v>
          </cell>
          <cell r="N289" t="e">
            <v>#N/A</v>
          </cell>
          <cell r="O289" t="e">
            <v>#N/A</v>
          </cell>
          <cell r="P289" t="e">
            <v>#N/A</v>
          </cell>
        </row>
        <row r="290">
          <cell r="B290" t="e">
            <v>#N/A</v>
          </cell>
          <cell r="C290" t="e">
            <v>#N/A</v>
          </cell>
          <cell r="D290" t="e">
            <v>#N/A</v>
          </cell>
          <cell r="E290" t="e">
            <v>#N/A</v>
          </cell>
          <cell r="F290" t="e">
            <v>#N/A</v>
          </cell>
          <cell r="G290" t="e">
            <v>#N/A</v>
          </cell>
          <cell r="H290" t="e">
            <v>#N/A</v>
          </cell>
          <cell r="I290" t="e">
            <v>#N/A</v>
          </cell>
          <cell r="J290" t="e">
            <v>#N/A</v>
          </cell>
          <cell r="K290" t="e">
            <v>#N/A</v>
          </cell>
          <cell r="L290" t="e">
            <v>#N/A</v>
          </cell>
          <cell r="M290" t="e">
            <v>#N/A</v>
          </cell>
          <cell r="N290" t="e">
            <v>#N/A</v>
          </cell>
          <cell r="O290" t="e">
            <v>#N/A</v>
          </cell>
          <cell r="P290" t="e">
            <v>#N/A</v>
          </cell>
        </row>
        <row r="291">
          <cell r="B291" t="e">
            <v>#N/A</v>
          </cell>
          <cell r="C291" t="e">
            <v>#N/A</v>
          </cell>
          <cell r="D291" t="e">
            <v>#N/A</v>
          </cell>
          <cell r="E291" t="e">
            <v>#N/A</v>
          </cell>
          <cell r="F291" t="e">
            <v>#N/A</v>
          </cell>
          <cell r="G291" t="e">
            <v>#N/A</v>
          </cell>
          <cell r="H291" t="e">
            <v>#N/A</v>
          </cell>
          <cell r="I291" t="e">
            <v>#N/A</v>
          </cell>
          <cell r="J291" t="e">
            <v>#N/A</v>
          </cell>
          <cell r="K291" t="e">
            <v>#N/A</v>
          </cell>
          <cell r="L291" t="e">
            <v>#N/A</v>
          </cell>
          <cell r="M291" t="e">
            <v>#N/A</v>
          </cell>
          <cell r="N291" t="e">
            <v>#N/A</v>
          </cell>
          <cell r="O291" t="e">
            <v>#N/A</v>
          </cell>
          <cell r="P291" t="e">
            <v>#N/A</v>
          </cell>
        </row>
        <row r="292">
          <cell r="B292" t="e">
            <v>#N/A</v>
          </cell>
          <cell r="C292" t="e">
            <v>#N/A</v>
          </cell>
          <cell r="D292" t="e">
            <v>#N/A</v>
          </cell>
          <cell r="E292" t="e">
            <v>#N/A</v>
          </cell>
          <cell r="F292" t="e">
            <v>#N/A</v>
          </cell>
          <cell r="G292" t="e">
            <v>#N/A</v>
          </cell>
          <cell r="H292" t="e">
            <v>#N/A</v>
          </cell>
          <cell r="I292" t="e">
            <v>#N/A</v>
          </cell>
          <cell r="J292" t="e">
            <v>#N/A</v>
          </cell>
          <cell r="K292" t="e">
            <v>#N/A</v>
          </cell>
          <cell r="L292" t="e">
            <v>#N/A</v>
          </cell>
          <cell r="M292" t="e">
            <v>#N/A</v>
          </cell>
          <cell r="N292" t="e">
            <v>#N/A</v>
          </cell>
          <cell r="O292" t="e">
            <v>#N/A</v>
          </cell>
          <cell r="P292" t="e">
            <v>#N/A</v>
          </cell>
        </row>
        <row r="293">
          <cell r="B293" t="e">
            <v>#N/A</v>
          </cell>
          <cell r="C293" t="e">
            <v>#N/A</v>
          </cell>
          <cell r="D293" t="e">
            <v>#N/A</v>
          </cell>
          <cell r="E293" t="e">
            <v>#N/A</v>
          </cell>
          <cell r="F293" t="e">
            <v>#N/A</v>
          </cell>
          <cell r="G293" t="e">
            <v>#N/A</v>
          </cell>
          <cell r="H293" t="e">
            <v>#N/A</v>
          </cell>
          <cell r="I293" t="e">
            <v>#N/A</v>
          </cell>
          <cell r="J293" t="e">
            <v>#N/A</v>
          </cell>
          <cell r="K293" t="e">
            <v>#N/A</v>
          </cell>
          <cell r="L293" t="e">
            <v>#N/A</v>
          </cell>
          <cell r="M293" t="e">
            <v>#N/A</v>
          </cell>
          <cell r="N293" t="e">
            <v>#N/A</v>
          </cell>
          <cell r="O293" t="e">
            <v>#N/A</v>
          </cell>
          <cell r="P293" t="e">
            <v>#N/A</v>
          </cell>
        </row>
        <row r="294">
          <cell r="B294" t="e">
            <v>#N/A</v>
          </cell>
          <cell r="C294" t="e">
            <v>#N/A</v>
          </cell>
          <cell r="D294" t="e">
            <v>#N/A</v>
          </cell>
          <cell r="E294" t="e">
            <v>#N/A</v>
          </cell>
          <cell r="F294" t="e">
            <v>#N/A</v>
          </cell>
          <cell r="G294" t="e">
            <v>#N/A</v>
          </cell>
          <cell r="H294" t="e">
            <v>#N/A</v>
          </cell>
          <cell r="I294" t="e">
            <v>#N/A</v>
          </cell>
          <cell r="J294" t="e">
            <v>#N/A</v>
          </cell>
          <cell r="K294" t="e">
            <v>#N/A</v>
          </cell>
          <cell r="L294" t="e">
            <v>#N/A</v>
          </cell>
          <cell r="M294" t="e">
            <v>#N/A</v>
          </cell>
          <cell r="N294" t="e">
            <v>#N/A</v>
          </cell>
          <cell r="O294" t="e">
            <v>#N/A</v>
          </cell>
          <cell r="P294" t="e">
            <v>#N/A</v>
          </cell>
        </row>
        <row r="295">
          <cell r="B295" t="e">
            <v>#N/A</v>
          </cell>
          <cell r="C295" t="e">
            <v>#N/A</v>
          </cell>
          <cell r="D295" t="e">
            <v>#N/A</v>
          </cell>
          <cell r="E295" t="e">
            <v>#N/A</v>
          </cell>
          <cell r="F295" t="e">
            <v>#N/A</v>
          </cell>
          <cell r="G295" t="e">
            <v>#N/A</v>
          </cell>
          <cell r="H295" t="e">
            <v>#N/A</v>
          </cell>
          <cell r="I295" t="e">
            <v>#N/A</v>
          </cell>
          <cell r="J295" t="e">
            <v>#N/A</v>
          </cell>
          <cell r="K295" t="e">
            <v>#N/A</v>
          </cell>
          <cell r="L295" t="e">
            <v>#N/A</v>
          </cell>
          <cell r="M295" t="e">
            <v>#N/A</v>
          </cell>
          <cell r="N295" t="e">
            <v>#N/A</v>
          </cell>
          <cell r="O295" t="e">
            <v>#N/A</v>
          </cell>
          <cell r="P295" t="e">
            <v>#N/A</v>
          </cell>
        </row>
        <row r="296">
          <cell r="B296" t="e">
            <v>#N/A</v>
          </cell>
          <cell r="C296" t="e">
            <v>#N/A</v>
          </cell>
          <cell r="D296" t="e">
            <v>#N/A</v>
          </cell>
          <cell r="E296" t="e">
            <v>#N/A</v>
          </cell>
          <cell r="F296" t="e">
            <v>#N/A</v>
          </cell>
          <cell r="G296" t="e">
            <v>#N/A</v>
          </cell>
          <cell r="H296" t="e">
            <v>#N/A</v>
          </cell>
          <cell r="I296" t="e">
            <v>#N/A</v>
          </cell>
          <cell r="J296" t="e">
            <v>#N/A</v>
          </cell>
          <cell r="K296" t="e">
            <v>#N/A</v>
          </cell>
          <cell r="L296" t="e">
            <v>#N/A</v>
          </cell>
          <cell r="M296" t="e">
            <v>#N/A</v>
          </cell>
          <cell r="N296" t="e">
            <v>#N/A</v>
          </cell>
          <cell r="O296" t="e">
            <v>#N/A</v>
          </cell>
          <cell r="P296" t="e">
            <v>#N/A</v>
          </cell>
        </row>
        <row r="297">
          <cell r="B297" t="e">
            <v>#N/A</v>
          </cell>
          <cell r="C297" t="e">
            <v>#N/A</v>
          </cell>
          <cell r="D297" t="e">
            <v>#N/A</v>
          </cell>
          <cell r="E297" t="e">
            <v>#N/A</v>
          </cell>
          <cell r="F297" t="e">
            <v>#N/A</v>
          </cell>
          <cell r="G297" t="e">
            <v>#N/A</v>
          </cell>
          <cell r="H297" t="e">
            <v>#N/A</v>
          </cell>
          <cell r="I297" t="e">
            <v>#N/A</v>
          </cell>
          <cell r="J297" t="e">
            <v>#N/A</v>
          </cell>
          <cell r="K297" t="e">
            <v>#N/A</v>
          </cell>
          <cell r="L297" t="e">
            <v>#N/A</v>
          </cell>
          <cell r="M297" t="e">
            <v>#N/A</v>
          </cell>
          <cell r="N297" t="e">
            <v>#N/A</v>
          </cell>
          <cell r="O297" t="e">
            <v>#N/A</v>
          </cell>
          <cell r="P297" t="e">
            <v>#N/A</v>
          </cell>
        </row>
        <row r="298">
          <cell r="B298" t="e">
            <v>#N/A</v>
          </cell>
          <cell r="C298" t="e">
            <v>#N/A</v>
          </cell>
          <cell r="D298" t="e">
            <v>#N/A</v>
          </cell>
          <cell r="E298" t="e">
            <v>#N/A</v>
          </cell>
          <cell r="F298" t="e">
            <v>#N/A</v>
          </cell>
          <cell r="G298" t="e">
            <v>#N/A</v>
          </cell>
          <cell r="H298" t="e">
            <v>#N/A</v>
          </cell>
          <cell r="I298" t="e">
            <v>#N/A</v>
          </cell>
          <cell r="J298" t="e">
            <v>#N/A</v>
          </cell>
          <cell r="K298" t="e">
            <v>#N/A</v>
          </cell>
          <cell r="L298" t="e">
            <v>#N/A</v>
          </cell>
          <cell r="M298" t="e">
            <v>#N/A</v>
          </cell>
          <cell r="N298" t="e">
            <v>#N/A</v>
          </cell>
          <cell r="O298" t="e">
            <v>#N/A</v>
          </cell>
          <cell r="P298" t="e">
            <v>#N/A</v>
          </cell>
        </row>
        <row r="299">
          <cell r="B299" t="e">
            <v>#N/A</v>
          </cell>
          <cell r="C299" t="e">
            <v>#N/A</v>
          </cell>
          <cell r="D299" t="e">
            <v>#N/A</v>
          </cell>
          <cell r="E299" t="e">
            <v>#N/A</v>
          </cell>
          <cell r="F299" t="e">
            <v>#N/A</v>
          </cell>
          <cell r="G299" t="e">
            <v>#N/A</v>
          </cell>
          <cell r="H299" t="e">
            <v>#N/A</v>
          </cell>
          <cell r="I299" t="e">
            <v>#N/A</v>
          </cell>
          <cell r="J299" t="e">
            <v>#N/A</v>
          </cell>
          <cell r="K299" t="e">
            <v>#N/A</v>
          </cell>
          <cell r="L299" t="e">
            <v>#N/A</v>
          </cell>
          <cell r="M299" t="e">
            <v>#N/A</v>
          </cell>
          <cell r="N299" t="e">
            <v>#N/A</v>
          </cell>
          <cell r="O299" t="e">
            <v>#N/A</v>
          </cell>
          <cell r="P299" t="e">
            <v>#N/A</v>
          </cell>
        </row>
        <row r="300">
          <cell r="B300" t="e">
            <v>#N/A</v>
          </cell>
          <cell r="C300" t="e">
            <v>#N/A</v>
          </cell>
          <cell r="D300" t="e">
            <v>#N/A</v>
          </cell>
          <cell r="E300" t="e">
            <v>#N/A</v>
          </cell>
          <cell r="F300" t="e">
            <v>#N/A</v>
          </cell>
          <cell r="G300" t="e">
            <v>#N/A</v>
          </cell>
          <cell r="H300" t="e">
            <v>#N/A</v>
          </cell>
          <cell r="I300" t="e">
            <v>#N/A</v>
          </cell>
          <cell r="J300" t="e">
            <v>#N/A</v>
          </cell>
          <cell r="K300" t="e">
            <v>#N/A</v>
          </cell>
          <cell r="L300" t="e">
            <v>#N/A</v>
          </cell>
          <cell r="M300" t="e">
            <v>#N/A</v>
          </cell>
          <cell r="N300" t="e">
            <v>#N/A</v>
          </cell>
          <cell r="O300" t="e">
            <v>#N/A</v>
          </cell>
          <cell r="P300" t="e">
            <v>#N/A</v>
          </cell>
        </row>
        <row r="301">
          <cell r="B301" t="e">
            <v>#N/A</v>
          </cell>
          <cell r="C301" t="e">
            <v>#N/A</v>
          </cell>
          <cell r="D301" t="e">
            <v>#N/A</v>
          </cell>
          <cell r="E301" t="e">
            <v>#N/A</v>
          </cell>
          <cell r="F301" t="e">
            <v>#N/A</v>
          </cell>
          <cell r="G301" t="e">
            <v>#N/A</v>
          </cell>
          <cell r="H301" t="e">
            <v>#N/A</v>
          </cell>
          <cell r="I301" t="e">
            <v>#N/A</v>
          </cell>
          <cell r="J301" t="e">
            <v>#N/A</v>
          </cell>
          <cell r="K301" t="e">
            <v>#N/A</v>
          </cell>
          <cell r="L301" t="e">
            <v>#N/A</v>
          </cell>
          <cell r="M301" t="e">
            <v>#N/A</v>
          </cell>
          <cell r="N301" t="e">
            <v>#N/A</v>
          </cell>
          <cell r="O301" t="e">
            <v>#N/A</v>
          </cell>
          <cell r="P301" t="e">
            <v>#N/A</v>
          </cell>
        </row>
        <row r="302">
          <cell r="B302" t="e">
            <v>#N/A</v>
          </cell>
          <cell r="C302" t="e">
            <v>#N/A</v>
          </cell>
          <cell r="D302" t="e">
            <v>#N/A</v>
          </cell>
          <cell r="E302" t="e">
            <v>#N/A</v>
          </cell>
          <cell r="F302" t="e">
            <v>#N/A</v>
          </cell>
          <cell r="G302" t="e">
            <v>#N/A</v>
          </cell>
          <cell r="H302" t="e">
            <v>#N/A</v>
          </cell>
          <cell r="I302" t="e">
            <v>#N/A</v>
          </cell>
          <cell r="J302" t="e">
            <v>#N/A</v>
          </cell>
          <cell r="K302" t="e">
            <v>#N/A</v>
          </cell>
          <cell r="L302" t="e">
            <v>#N/A</v>
          </cell>
          <cell r="M302" t="e">
            <v>#N/A</v>
          </cell>
          <cell r="N302" t="e">
            <v>#N/A</v>
          </cell>
          <cell r="O302" t="e">
            <v>#N/A</v>
          </cell>
          <cell r="P302" t="e">
            <v>#N/A</v>
          </cell>
        </row>
        <row r="303">
          <cell r="B303" t="e">
            <v>#N/A</v>
          </cell>
          <cell r="C303" t="e">
            <v>#N/A</v>
          </cell>
          <cell r="D303" t="e">
            <v>#N/A</v>
          </cell>
          <cell r="E303" t="e">
            <v>#N/A</v>
          </cell>
          <cell r="F303" t="e">
            <v>#N/A</v>
          </cell>
          <cell r="G303" t="e">
            <v>#N/A</v>
          </cell>
          <cell r="H303" t="e">
            <v>#N/A</v>
          </cell>
          <cell r="I303" t="e">
            <v>#N/A</v>
          </cell>
          <cell r="J303" t="e">
            <v>#N/A</v>
          </cell>
          <cell r="K303" t="e">
            <v>#N/A</v>
          </cell>
          <cell r="L303" t="e">
            <v>#N/A</v>
          </cell>
          <cell r="M303" t="e">
            <v>#N/A</v>
          </cell>
          <cell r="N303" t="e">
            <v>#N/A</v>
          </cell>
          <cell r="O303" t="e">
            <v>#N/A</v>
          </cell>
          <cell r="P303" t="e">
            <v>#N/A</v>
          </cell>
        </row>
        <row r="304">
          <cell r="B304" t="e">
            <v>#N/A</v>
          </cell>
          <cell r="C304" t="e">
            <v>#N/A</v>
          </cell>
          <cell r="D304" t="e">
            <v>#N/A</v>
          </cell>
          <cell r="E304" t="e">
            <v>#N/A</v>
          </cell>
          <cell r="F304" t="e">
            <v>#N/A</v>
          </cell>
          <cell r="G304" t="e">
            <v>#N/A</v>
          </cell>
          <cell r="H304" t="e">
            <v>#N/A</v>
          </cell>
          <cell r="I304" t="e">
            <v>#N/A</v>
          </cell>
          <cell r="J304" t="e">
            <v>#N/A</v>
          </cell>
          <cell r="K304" t="e">
            <v>#N/A</v>
          </cell>
          <cell r="L304" t="e">
            <v>#N/A</v>
          </cell>
          <cell r="M304" t="e">
            <v>#N/A</v>
          </cell>
          <cell r="N304" t="e">
            <v>#N/A</v>
          </cell>
          <cell r="O304" t="e">
            <v>#N/A</v>
          </cell>
          <cell r="P304" t="e">
            <v>#N/A</v>
          </cell>
        </row>
        <row r="305">
          <cell r="B305" t="e">
            <v>#N/A</v>
          </cell>
          <cell r="C305" t="e">
            <v>#N/A</v>
          </cell>
          <cell r="D305" t="e">
            <v>#N/A</v>
          </cell>
          <cell r="E305" t="e">
            <v>#N/A</v>
          </cell>
          <cell r="F305" t="e">
            <v>#N/A</v>
          </cell>
          <cell r="G305" t="e">
            <v>#N/A</v>
          </cell>
          <cell r="H305" t="e">
            <v>#N/A</v>
          </cell>
          <cell r="I305" t="e">
            <v>#N/A</v>
          </cell>
          <cell r="J305" t="e">
            <v>#N/A</v>
          </cell>
          <cell r="K305" t="e">
            <v>#N/A</v>
          </cell>
          <cell r="L305" t="e">
            <v>#N/A</v>
          </cell>
          <cell r="M305" t="e">
            <v>#N/A</v>
          </cell>
          <cell r="N305" t="e">
            <v>#N/A</v>
          </cell>
          <cell r="O305" t="e">
            <v>#N/A</v>
          </cell>
          <cell r="P305" t="e">
            <v>#N/A</v>
          </cell>
        </row>
        <row r="306">
          <cell r="B306" t="e">
            <v>#N/A</v>
          </cell>
          <cell r="C306" t="e">
            <v>#N/A</v>
          </cell>
          <cell r="D306" t="e">
            <v>#N/A</v>
          </cell>
          <cell r="E306" t="e">
            <v>#N/A</v>
          </cell>
          <cell r="F306" t="e">
            <v>#N/A</v>
          </cell>
          <cell r="G306" t="e">
            <v>#N/A</v>
          </cell>
          <cell r="H306" t="e">
            <v>#N/A</v>
          </cell>
          <cell r="I306" t="e">
            <v>#N/A</v>
          </cell>
          <cell r="J306" t="e">
            <v>#N/A</v>
          </cell>
          <cell r="K306" t="e">
            <v>#N/A</v>
          </cell>
          <cell r="L306" t="e">
            <v>#N/A</v>
          </cell>
          <cell r="M306" t="e">
            <v>#N/A</v>
          </cell>
          <cell r="N306" t="e">
            <v>#N/A</v>
          </cell>
          <cell r="O306" t="e">
            <v>#N/A</v>
          </cell>
          <cell r="P306" t="e">
            <v>#N/A</v>
          </cell>
        </row>
        <row r="307">
          <cell r="B307" t="e">
            <v>#N/A</v>
          </cell>
          <cell r="C307" t="e">
            <v>#N/A</v>
          </cell>
          <cell r="D307" t="e">
            <v>#N/A</v>
          </cell>
          <cell r="E307" t="e">
            <v>#N/A</v>
          </cell>
          <cell r="F307" t="e">
            <v>#N/A</v>
          </cell>
          <cell r="G307" t="e">
            <v>#N/A</v>
          </cell>
          <cell r="H307" t="e">
            <v>#N/A</v>
          </cell>
          <cell r="I307" t="e">
            <v>#N/A</v>
          </cell>
          <cell r="J307" t="e">
            <v>#N/A</v>
          </cell>
          <cell r="K307" t="e">
            <v>#N/A</v>
          </cell>
          <cell r="L307" t="e">
            <v>#N/A</v>
          </cell>
          <cell r="M307" t="e">
            <v>#N/A</v>
          </cell>
          <cell r="N307" t="e">
            <v>#N/A</v>
          </cell>
          <cell r="O307" t="e">
            <v>#N/A</v>
          </cell>
          <cell r="P307" t="e">
            <v>#N/A</v>
          </cell>
        </row>
        <row r="308">
          <cell r="B308" t="e">
            <v>#N/A</v>
          </cell>
          <cell r="C308" t="e">
            <v>#N/A</v>
          </cell>
          <cell r="D308" t="e">
            <v>#N/A</v>
          </cell>
          <cell r="E308" t="e">
            <v>#N/A</v>
          </cell>
          <cell r="F308" t="e">
            <v>#N/A</v>
          </cell>
          <cell r="G308" t="e">
            <v>#N/A</v>
          </cell>
          <cell r="H308" t="e">
            <v>#N/A</v>
          </cell>
          <cell r="I308" t="e">
            <v>#N/A</v>
          </cell>
          <cell r="J308" t="e">
            <v>#N/A</v>
          </cell>
          <cell r="K308" t="e">
            <v>#N/A</v>
          </cell>
          <cell r="L308" t="e">
            <v>#N/A</v>
          </cell>
          <cell r="M308" t="e">
            <v>#N/A</v>
          </cell>
          <cell r="N308" t="e">
            <v>#N/A</v>
          </cell>
          <cell r="O308" t="e">
            <v>#N/A</v>
          </cell>
          <cell r="P308" t="e">
            <v>#N/A</v>
          </cell>
        </row>
        <row r="309">
          <cell r="B309" t="e">
            <v>#N/A</v>
          </cell>
          <cell r="C309" t="e">
            <v>#N/A</v>
          </cell>
          <cell r="D309" t="e">
            <v>#N/A</v>
          </cell>
          <cell r="E309" t="e">
            <v>#N/A</v>
          </cell>
          <cell r="F309" t="e">
            <v>#N/A</v>
          </cell>
          <cell r="G309" t="e">
            <v>#N/A</v>
          </cell>
          <cell r="H309" t="e">
            <v>#N/A</v>
          </cell>
          <cell r="I309" t="e">
            <v>#N/A</v>
          </cell>
          <cell r="J309" t="e">
            <v>#N/A</v>
          </cell>
          <cell r="K309" t="e">
            <v>#N/A</v>
          </cell>
          <cell r="L309" t="e">
            <v>#N/A</v>
          </cell>
          <cell r="M309" t="e">
            <v>#N/A</v>
          </cell>
          <cell r="N309" t="e">
            <v>#N/A</v>
          </cell>
          <cell r="O309" t="e">
            <v>#N/A</v>
          </cell>
          <cell r="P309" t="e">
            <v>#N/A</v>
          </cell>
        </row>
        <row r="310">
          <cell r="B310" t="e">
            <v>#N/A</v>
          </cell>
          <cell r="C310" t="e">
            <v>#N/A</v>
          </cell>
          <cell r="D310" t="e">
            <v>#N/A</v>
          </cell>
          <cell r="E310" t="e">
            <v>#N/A</v>
          </cell>
          <cell r="F310" t="e">
            <v>#N/A</v>
          </cell>
          <cell r="G310" t="e">
            <v>#N/A</v>
          </cell>
          <cell r="H310" t="e">
            <v>#N/A</v>
          </cell>
          <cell r="I310" t="e">
            <v>#N/A</v>
          </cell>
          <cell r="J310" t="e">
            <v>#N/A</v>
          </cell>
          <cell r="K310" t="e">
            <v>#N/A</v>
          </cell>
          <cell r="L310" t="e">
            <v>#N/A</v>
          </cell>
          <cell r="M310" t="e">
            <v>#N/A</v>
          </cell>
          <cell r="N310" t="e">
            <v>#N/A</v>
          </cell>
          <cell r="O310" t="e">
            <v>#N/A</v>
          </cell>
          <cell r="P310" t="e">
            <v>#N/A</v>
          </cell>
        </row>
        <row r="311">
          <cell r="B311" t="e">
            <v>#N/A</v>
          </cell>
          <cell r="C311" t="e">
            <v>#N/A</v>
          </cell>
          <cell r="D311" t="e">
            <v>#N/A</v>
          </cell>
          <cell r="E311" t="e">
            <v>#N/A</v>
          </cell>
          <cell r="F311" t="e">
            <v>#N/A</v>
          </cell>
          <cell r="G311" t="e">
            <v>#N/A</v>
          </cell>
          <cell r="H311" t="e">
            <v>#N/A</v>
          </cell>
          <cell r="I311" t="e">
            <v>#N/A</v>
          </cell>
          <cell r="J311" t="e">
            <v>#N/A</v>
          </cell>
          <cell r="K311" t="e">
            <v>#N/A</v>
          </cell>
          <cell r="L311" t="e">
            <v>#N/A</v>
          </cell>
          <cell r="M311" t="e">
            <v>#N/A</v>
          </cell>
          <cell r="N311" t="e">
            <v>#N/A</v>
          </cell>
          <cell r="O311" t="e">
            <v>#N/A</v>
          </cell>
          <cell r="P311" t="e">
            <v>#N/A</v>
          </cell>
        </row>
        <row r="312">
          <cell r="B312" t="e">
            <v>#N/A</v>
          </cell>
          <cell r="C312" t="e">
            <v>#N/A</v>
          </cell>
          <cell r="D312" t="e">
            <v>#N/A</v>
          </cell>
          <cell r="E312" t="e">
            <v>#N/A</v>
          </cell>
          <cell r="F312" t="e">
            <v>#N/A</v>
          </cell>
          <cell r="G312" t="e">
            <v>#N/A</v>
          </cell>
          <cell r="H312" t="e">
            <v>#N/A</v>
          </cell>
          <cell r="I312" t="e">
            <v>#N/A</v>
          </cell>
          <cell r="J312" t="e">
            <v>#N/A</v>
          </cell>
          <cell r="K312" t="e">
            <v>#N/A</v>
          </cell>
          <cell r="L312" t="e">
            <v>#N/A</v>
          </cell>
          <cell r="M312" t="e">
            <v>#N/A</v>
          </cell>
          <cell r="N312" t="e">
            <v>#N/A</v>
          </cell>
          <cell r="O312" t="e">
            <v>#N/A</v>
          </cell>
          <cell r="P312" t="e">
            <v>#N/A</v>
          </cell>
        </row>
        <row r="313">
          <cell r="B313" t="e">
            <v>#N/A</v>
          </cell>
          <cell r="C313" t="e">
            <v>#N/A</v>
          </cell>
          <cell r="D313" t="e">
            <v>#N/A</v>
          </cell>
          <cell r="E313" t="e">
            <v>#N/A</v>
          </cell>
          <cell r="F313" t="e">
            <v>#N/A</v>
          </cell>
          <cell r="G313" t="e">
            <v>#N/A</v>
          </cell>
          <cell r="H313" t="e">
            <v>#N/A</v>
          </cell>
          <cell r="I313" t="e">
            <v>#N/A</v>
          </cell>
          <cell r="J313" t="e">
            <v>#N/A</v>
          </cell>
          <cell r="K313" t="e">
            <v>#N/A</v>
          </cell>
          <cell r="L313" t="e">
            <v>#N/A</v>
          </cell>
          <cell r="M313" t="e">
            <v>#N/A</v>
          </cell>
          <cell r="N313" t="e">
            <v>#N/A</v>
          </cell>
          <cell r="O313" t="e">
            <v>#N/A</v>
          </cell>
          <cell r="P313" t="e">
            <v>#N/A</v>
          </cell>
        </row>
        <row r="314">
          <cell r="B314" t="e">
            <v>#N/A</v>
          </cell>
          <cell r="C314" t="e">
            <v>#N/A</v>
          </cell>
          <cell r="D314" t="e">
            <v>#N/A</v>
          </cell>
          <cell r="E314" t="e">
            <v>#N/A</v>
          </cell>
          <cell r="F314" t="e">
            <v>#N/A</v>
          </cell>
          <cell r="G314" t="e">
            <v>#N/A</v>
          </cell>
          <cell r="H314" t="e">
            <v>#N/A</v>
          </cell>
          <cell r="I314" t="e">
            <v>#N/A</v>
          </cell>
          <cell r="J314" t="e">
            <v>#N/A</v>
          </cell>
          <cell r="K314" t="e">
            <v>#N/A</v>
          </cell>
          <cell r="L314" t="e">
            <v>#N/A</v>
          </cell>
          <cell r="M314" t="e">
            <v>#N/A</v>
          </cell>
          <cell r="N314" t="e">
            <v>#N/A</v>
          </cell>
          <cell r="O314" t="e">
            <v>#N/A</v>
          </cell>
          <cell r="P314" t="e">
            <v>#N/A</v>
          </cell>
        </row>
        <row r="315">
          <cell r="B315" t="e">
            <v>#N/A</v>
          </cell>
          <cell r="C315" t="e">
            <v>#N/A</v>
          </cell>
          <cell r="D315" t="e">
            <v>#N/A</v>
          </cell>
          <cell r="E315" t="e">
            <v>#N/A</v>
          </cell>
          <cell r="F315" t="e">
            <v>#N/A</v>
          </cell>
          <cell r="G315" t="e">
            <v>#N/A</v>
          </cell>
          <cell r="H315" t="e">
            <v>#N/A</v>
          </cell>
          <cell r="I315" t="e">
            <v>#N/A</v>
          </cell>
          <cell r="J315" t="e">
            <v>#N/A</v>
          </cell>
          <cell r="K315" t="e">
            <v>#N/A</v>
          </cell>
          <cell r="L315" t="e">
            <v>#N/A</v>
          </cell>
          <cell r="M315" t="e">
            <v>#N/A</v>
          </cell>
          <cell r="N315" t="e">
            <v>#N/A</v>
          </cell>
          <cell r="O315" t="e">
            <v>#N/A</v>
          </cell>
          <cell r="P315" t="e">
            <v>#N/A</v>
          </cell>
        </row>
        <row r="316">
          <cell r="B316" t="e">
            <v>#N/A</v>
          </cell>
          <cell r="C316" t="e">
            <v>#N/A</v>
          </cell>
          <cell r="D316" t="e">
            <v>#N/A</v>
          </cell>
          <cell r="E316" t="e">
            <v>#N/A</v>
          </cell>
          <cell r="F316" t="e">
            <v>#N/A</v>
          </cell>
          <cell r="G316" t="e">
            <v>#N/A</v>
          </cell>
          <cell r="H316" t="e">
            <v>#N/A</v>
          </cell>
          <cell r="I316" t="e">
            <v>#N/A</v>
          </cell>
          <cell r="J316" t="e">
            <v>#N/A</v>
          </cell>
          <cell r="K316" t="e">
            <v>#N/A</v>
          </cell>
          <cell r="L316" t="e">
            <v>#N/A</v>
          </cell>
          <cell r="M316" t="e">
            <v>#N/A</v>
          </cell>
          <cell r="N316" t="e">
            <v>#N/A</v>
          </cell>
          <cell r="O316" t="e">
            <v>#N/A</v>
          </cell>
          <cell r="P316" t="e">
            <v>#N/A</v>
          </cell>
        </row>
        <row r="317">
          <cell r="B317" t="e">
            <v>#N/A</v>
          </cell>
          <cell r="C317" t="e">
            <v>#N/A</v>
          </cell>
          <cell r="D317" t="e">
            <v>#N/A</v>
          </cell>
          <cell r="E317" t="e">
            <v>#N/A</v>
          </cell>
          <cell r="F317" t="e">
            <v>#N/A</v>
          </cell>
          <cell r="G317" t="e">
            <v>#N/A</v>
          </cell>
          <cell r="H317" t="e">
            <v>#N/A</v>
          </cell>
          <cell r="I317" t="e">
            <v>#N/A</v>
          </cell>
          <cell r="J317" t="e">
            <v>#N/A</v>
          </cell>
          <cell r="K317" t="e">
            <v>#N/A</v>
          </cell>
          <cell r="L317" t="e">
            <v>#N/A</v>
          </cell>
          <cell r="M317" t="e">
            <v>#N/A</v>
          </cell>
          <cell r="N317" t="e">
            <v>#N/A</v>
          </cell>
          <cell r="O317" t="e">
            <v>#N/A</v>
          </cell>
          <cell r="P317" t="e">
            <v>#N/A</v>
          </cell>
        </row>
        <row r="318">
          <cell r="B318" t="e">
            <v>#N/A</v>
          </cell>
          <cell r="C318" t="e">
            <v>#N/A</v>
          </cell>
          <cell r="D318" t="e">
            <v>#N/A</v>
          </cell>
          <cell r="E318" t="e">
            <v>#N/A</v>
          </cell>
          <cell r="F318" t="e">
            <v>#N/A</v>
          </cell>
          <cell r="G318" t="e">
            <v>#N/A</v>
          </cell>
          <cell r="H318" t="e">
            <v>#N/A</v>
          </cell>
          <cell r="I318" t="e">
            <v>#N/A</v>
          </cell>
          <cell r="J318" t="e">
            <v>#N/A</v>
          </cell>
          <cell r="K318" t="e">
            <v>#N/A</v>
          </cell>
          <cell r="L318" t="e">
            <v>#N/A</v>
          </cell>
          <cell r="M318" t="e">
            <v>#N/A</v>
          </cell>
          <cell r="N318" t="e">
            <v>#N/A</v>
          </cell>
          <cell r="O318" t="e">
            <v>#N/A</v>
          </cell>
          <cell r="P318" t="e">
            <v>#N/A</v>
          </cell>
        </row>
        <row r="319">
          <cell r="B319" t="e">
            <v>#N/A</v>
          </cell>
          <cell r="C319" t="e">
            <v>#N/A</v>
          </cell>
          <cell r="D319" t="e">
            <v>#N/A</v>
          </cell>
          <cell r="E319" t="e">
            <v>#N/A</v>
          </cell>
          <cell r="F319" t="e">
            <v>#N/A</v>
          </cell>
          <cell r="G319" t="e">
            <v>#N/A</v>
          </cell>
          <cell r="H319" t="e">
            <v>#N/A</v>
          </cell>
          <cell r="I319" t="e">
            <v>#N/A</v>
          </cell>
          <cell r="J319" t="e">
            <v>#N/A</v>
          </cell>
          <cell r="K319" t="e">
            <v>#N/A</v>
          </cell>
          <cell r="L319" t="e">
            <v>#N/A</v>
          </cell>
          <cell r="M319" t="e">
            <v>#N/A</v>
          </cell>
          <cell r="N319" t="e">
            <v>#N/A</v>
          </cell>
          <cell r="O319" t="e">
            <v>#N/A</v>
          </cell>
          <cell r="P319" t="e">
            <v>#N/A</v>
          </cell>
        </row>
        <row r="320">
          <cell r="B320" t="e">
            <v>#N/A</v>
          </cell>
          <cell r="C320" t="e">
            <v>#N/A</v>
          </cell>
          <cell r="D320" t="e">
            <v>#N/A</v>
          </cell>
          <cell r="E320" t="e">
            <v>#N/A</v>
          </cell>
          <cell r="F320" t="e">
            <v>#N/A</v>
          </cell>
          <cell r="G320" t="e">
            <v>#N/A</v>
          </cell>
          <cell r="H320" t="e">
            <v>#N/A</v>
          </cell>
          <cell r="I320" t="e">
            <v>#N/A</v>
          </cell>
          <cell r="J320" t="e">
            <v>#N/A</v>
          </cell>
          <cell r="K320" t="e">
            <v>#N/A</v>
          </cell>
          <cell r="L320" t="e">
            <v>#N/A</v>
          </cell>
          <cell r="M320" t="e">
            <v>#N/A</v>
          </cell>
          <cell r="N320" t="e">
            <v>#N/A</v>
          </cell>
          <cell r="O320" t="e">
            <v>#N/A</v>
          </cell>
          <cell r="P320" t="e">
            <v>#N/A</v>
          </cell>
        </row>
        <row r="321">
          <cell r="B321" t="e">
            <v>#N/A</v>
          </cell>
          <cell r="C321" t="e">
            <v>#N/A</v>
          </cell>
          <cell r="D321" t="e">
            <v>#N/A</v>
          </cell>
          <cell r="E321" t="e">
            <v>#N/A</v>
          </cell>
          <cell r="F321" t="e">
            <v>#N/A</v>
          </cell>
          <cell r="G321" t="e">
            <v>#N/A</v>
          </cell>
          <cell r="H321" t="e">
            <v>#N/A</v>
          </cell>
          <cell r="I321" t="e">
            <v>#N/A</v>
          </cell>
          <cell r="J321" t="e">
            <v>#N/A</v>
          </cell>
          <cell r="K321" t="e">
            <v>#N/A</v>
          </cell>
          <cell r="L321" t="e">
            <v>#N/A</v>
          </cell>
          <cell r="M321" t="e">
            <v>#N/A</v>
          </cell>
          <cell r="N321" t="e">
            <v>#N/A</v>
          </cell>
          <cell r="O321" t="e">
            <v>#N/A</v>
          </cell>
          <cell r="P321" t="e">
            <v>#N/A</v>
          </cell>
        </row>
        <row r="322">
          <cell r="B322" t="e">
            <v>#N/A</v>
          </cell>
          <cell r="C322" t="e">
            <v>#N/A</v>
          </cell>
          <cell r="D322" t="e">
            <v>#N/A</v>
          </cell>
          <cell r="E322" t="e">
            <v>#N/A</v>
          </cell>
          <cell r="F322" t="e">
            <v>#N/A</v>
          </cell>
          <cell r="G322" t="e">
            <v>#N/A</v>
          </cell>
          <cell r="H322" t="e">
            <v>#N/A</v>
          </cell>
          <cell r="I322" t="e">
            <v>#N/A</v>
          </cell>
          <cell r="J322" t="e">
            <v>#N/A</v>
          </cell>
          <cell r="K322" t="e">
            <v>#N/A</v>
          </cell>
          <cell r="L322" t="e">
            <v>#N/A</v>
          </cell>
          <cell r="M322" t="e">
            <v>#N/A</v>
          </cell>
          <cell r="N322" t="e">
            <v>#N/A</v>
          </cell>
          <cell r="O322" t="e">
            <v>#N/A</v>
          </cell>
          <cell r="P322" t="e">
            <v>#N/A</v>
          </cell>
        </row>
        <row r="323">
          <cell r="B323" t="e">
            <v>#N/A</v>
          </cell>
          <cell r="C323" t="e">
            <v>#N/A</v>
          </cell>
          <cell r="D323" t="e">
            <v>#N/A</v>
          </cell>
          <cell r="E323" t="e">
            <v>#N/A</v>
          </cell>
          <cell r="F323" t="e">
            <v>#N/A</v>
          </cell>
          <cell r="G323" t="e">
            <v>#N/A</v>
          </cell>
          <cell r="H323" t="e">
            <v>#N/A</v>
          </cell>
          <cell r="I323" t="e">
            <v>#N/A</v>
          </cell>
          <cell r="J323" t="e">
            <v>#N/A</v>
          </cell>
          <cell r="K323" t="e">
            <v>#N/A</v>
          </cell>
          <cell r="L323" t="e">
            <v>#N/A</v>
          </cell>
          <cell r="M323" t="e">
            <v>#N/A</v>
          </cell>
          <cell r="N323" t="e">
            <v>#N/A</v>
          </cell>
          <cell r="O323" t="e">
            <v>#N/A</v>
          </cell>
          <cell r="P323" t="e">
            <v>#N/A</v>
          </cell>
        </row>
        <row r="324">
          <cell r="B324" t="e">
            <v>#N/A</v>
          </cell>
          <cell r="C324" t="e">
            <v>#N/A</v>
          </cell>
          <cell r="D324" t="e">
            <v>#N/A</v>
          </cell>
          <cell r="E324" t="e">
            <v>#N/A</v>
          </cell>
          <cell r="F324" t="e">
            <v>#N/A</v>
          </cell>
          <cell r="G324" t="e">
            <v>#N/A</v>
          </cell>
          <cell r="H324" t="e">
            <v>#N/A</v>
          </cell>
          <cell r="I324" t="e">
            <v>#N/A</v>
          </cell>
          <cell r="J324" t="e">
            <v>#N/A</v>
          </cell>
          <cell r="K324" t="e">
            <v>#N/A</v>
          </cell>
          <cell r="L324" t="e">
            <v>#N/A</v>
          </cell>
          <cell r="M324" t="e">
            <v>#N/A</v>
          </cell>
          <cell r="N324" t="e">
            <v>#N/A</v>
          </cell>
          <cell r="O324" t="e">
            <v>#N/A</v>
          </cell>
          <cell r="P324" t="e">
            <v>#N/A</v>
          </cell>
        </row>
        <row r="325">
          <cell r="B325" t="e">
            <v>#N/A</v>
          </cell>
          <cell r="C325" t="e">
            <v>#N/A</v>
          </cell>
          <cell r="D325" t="e">
            <v>#N/A</v>
          </cell>
          <cell r="E325" t="e">
            <v>#N/A</v>
          </cell>
          <cell r="F325" t="e">
            <v>#N/A</v>
          </cell>
          <cell r="G325" t="e">
            <v>#N/A</v>
          </cell>
          <cell r="H325" t="e">
            <v>#N/A</v>
          </cell>
          <cell r="I325" t="e">
            <v>#N/A</v>
          </cell>
          <cell r="J325" t="e">
            <v>#N/A</v>
          </cell>
          <cell r="K325" t="e">
            <v>#N/A</v>
          </cell>
          <cell r="L325" t="e">
            <v>#N/A</v>
          </cell>
          <cell r="M325" t="e">
            <v>#N/A</v>
          </cell>
          <cell r="N325" t="e">
            <v>#N/A</v>
          </cell>
          <cell r="O325" t="e">
            <v>#N/A</v>
          </cell>
          <cell r="P325" t="e">
            <v>#N/A</v>
          </cell>
        </row>
        <row r="326">
          <cell r="B326" t="e">
            <v>#N/A</v>
          </cell>
          <cell r="C326" t="e">
            <v>#N/A</v>
          </cell>
          <cell r="D326" t="e">
            <v>#N/A</v>
          </cell>
          <cell r="E326" t="e">
            <v>#N/A</v>
          </cell>
          <cell r="F326" t="e">
            <v>#N/A</v>
          </cell>
          <cell r="G326" t="e">
            <v>#N/A</v>
          </cell>
          <cell r="H326" t="e">
            <v>#N/A</v>
          </cell>
          <cell r="I326" t="e">
            <v>#N/A</v>
          </cell>
          <cell r="J326" t="e">
            <v>#N/A</v>
          </cell>
          <cell r="K326" t="e">
            <v>#N/A</v>
          </cell>
          <cell r="L326" t="e">
            <v>#N/A</v>
          </cell>
          <cell r="M326" t="e">
            <v>#N/A</v>
          </cell>
          <cell r="N326" t="e">
            <v>#N/A</v>
          </cell>
          <cell r="O326" t="e">
            <v>#N/A</v>
          </cell>
          <cell r="P326" t="e">
            <v>#N/A</v>
          </cell>
        </row>
        <row r="327">
          <cell r="B327" t="e">
            <v>#N/A</v>
          </cell>
          <cell r="C327" t="e">
            <v>#N/A</v>
          </cell>
          <cell r="D327" t="e">
            <v>#N/A</v>
          </cell>
          <cell r="E327" t="e">
            <v>#N/A</v>
          </cell>
          <cell r="F327" t="e">
            <v>#N/A</v>
          </cell>
          <cell r="G327" t="e">
            <v>#N/A</v>
          </cell>
          <cell r="H327" t="e">
            <v>#N/A</v>
          </cell>
          <cell r="I327" t="e">
            <v>#N/A</v>
          </cell>
          <cell r="J327" t="e">
            <v>#N/A</v>
          </cell>
          <cell r="K327" t="e">
            <v>#N/A</v>
          </cell>
          <cell r="L327" t="e">
            <v>#N/A</v>
          </cell>
          <cell r="M327" t="e">
            <v>#N/A</v>
          </cell>
          <cell r="N327" t="e">
            <v>#N/A</v>
          </cell>
          <cell r="O327" t="e">
            <v>#N/A</v>
          </cell>
          <cell r="P327" t="e">
            <v>#N/A</v>
          </cell>
        </row>
        <row r="328">
          <cell r="B328" t="e">
            <v>#N/A</v>
          </cell>
          <cell r="C328" t="e">
            <v>#N/A</v>
          </cell>
          <cell r="D328" t="e">
            <v>#N/A</v>
          </cell>
          <cell r="E328" t="e">
            <v>#N/A</v>
          </cell>
          <cell r="F328" t="e">
            <v>#N/A</v>
          </cell>
          <cell r="G328" t="e">
            <v>#N/A</v>
          </cell>
          <cell r="H328" t="e">
            <v>#N/A</v>
          </cell>
          <cell r="I328" t="e">
            <v>#N/A</v>
          </cell>
          <cell r="J328" t="e">
            <v>#N/A</v>
          </cell>
          <cell r="K328" t="e">
            <v>#N/A</v>
          </cell>
          <cell r="L328" t="e">
            <v>#N/A</v>
          </cell>
          <cell r="M328" t="e">
            <v>#N/A</v>
          </cell>
          <cell r="N328" t="e">
            <v>#N/A</v>
          </cell>
          <cell r="O328" t="e">
            <v>#N/A</v>
          </cell>
          <cell r="P328" t="e">
            <v>#N/A</v>
          </cell>
        </row>
        <row r="329">
          <cell r="B329" t="e">
            <v>#N/A</v>
          </cell>
          <cell r="C329" t="e">
            <v>#N/A</v>
          </cell>
          <cell r="D329" t="e">
            <v>#N/A</v>
          </cell>
          <cell r="E329" t="e">
            <v>#N/A</v>
          </cell>
          <cell r="F329" t="e">
            <v>#N/A</v>
          </cell>
          <cell r="G329" t="e">
            <v>#N/A</v>
          </cell>
          <cell r="H329" t="e">
            <v>#N/A</v>
          </cell>
          <cell r="I329" t="e">
            <v>#N/A</v>
          </cell>
          <cell r="J329" t="e">
            <v>#N/A</v>
          </cell>
          <cell r="K329" t="e">
            <v>#N/A</v>
          </cell>
          <cell r="L329" t="e">
            <v>#N/A</v>
          </cell>
          <cell r="M329" t="e">
            <v>#N/A</v>
          </cell>
          <cell r="N329" t="e">
            <v>#N/A</v>
          </cell>
          <cell r="O329" t="e">
            <v>#N/A</v>
          </cell>
          <cell r="P329" t="e">
            <v>#N/A</v>
          </cell>
        </row>
        <row r="330">
          <cell r="B330" t="e">
            <v>#N/A</v>
          </cell>
          <cell r="C330" t="e">
            <v>#N/A</v>
          </cell>
          <cell r="D330" t="e">
            <v>#N/A</v>
          </cell>
          <cell r="E330" t="e">
            <v>#N/A</v>
          </cell>
          <cell r="F330" t="e">
            <v>#N/A</v>
          </cell>
          <cell r="G330" t="e">
            <v>#N/A</v>
          </cell>
          <cell r="H330" t="e">
            <v>#N/A</v>
          </cell>
          <cell r="I330" t="e">
            <v>#N/A</v>
          </cell>
          <cell r="J330" t="e">
            <v>#N/A</v>
          </cell>
          <cell r="K330" t="e">
            <v>#N/A</v>
          </cell>
          <cell r="L330" t="e">
            <v>#N/A</v>
          </cell>
          <cell r="M330" t="e">
            <v>#N/A</v>
          </cell>
          <cell r="N330" t="e">
            <v>#N/A</v>
          </cell>
          <cell r="O330" t="e">
            <v>#N/A</v>
          </cell>
          <cell r="P330" t="e">
            <v>#N/A</v>
          </cell>
        </row>
        <row r="331">
          <cell r="B331" t="e">
            <v>#N/A</v>
          </cell>
          <cell r="C331" t="e">
            <v>#N/A</v>
          </cell>
          <cell r="D331" t="e">
            <v>#N/A</v>
          </cell>
          <cell r="E331" t="e">
            <v>#N/A</v>
          </cell>
          <cell r="F331" t="e">
            <v>#N/A</v>
          </cell>
          <cell r="G331" t="e">
            <v>#N/A</v>
          </cell>
          <cell r="H331" t="e">
            <v>#N/A</v>
          </cell>
          <cell r="I331" t="e">
            <v>#N/A</v>
          </cell>
          <cell r="J331" t="e">
            <v>#N/A</v>
          </cell>
          <cell r="K331" t="e">
            <v>#N/A</v>
          </cell>
          <cell r="L331" t="e">
            <v>#N/A</v>
          </cell>
          <cell r="M331" t="e">
            <v>#N/A</v>
          </cell>
          <cell r="N331" t="e">
            <v>#N/A</v>
          </cell>
          <cell r="O331" t="e">
            <v>#N/A</v>
          </cell>
          <cell r="P331" t="e">
            <v>#N/A</v>
          </cell>
        </row>
        <row r="332">
          <cell r="B332" t="e">
            <v>#N/A</v>
          </cell>
          <cell r="C332" t="e">
            <v>#N/A</v>
          </cell>
          <cell r="D332" t="e">
            <v>#N/A</v>
          </cell>
          <cell r="E332" t="e">
            <v>#N/A</v>
          </cell>
          <cell r="F332" t="e">
            <v>#N/A</v>
          </cell>
          <cell r="G332" t="e">
            <v>#N/A</v>
          </cell>
          <cell r="H332" t="e">
            <v>#N/A</v>
          </cell>
          <cell r="I332" t="e">
            <v>#N/A</v>
          </cell>
          <cell r="J332" t="e">
            <v>#N/A</v>
          </cell>
          <cell r="K332" t="e">
            <v>#N/A</v>
          </cell>
          <cell r="L332" t="e">
            <v>#N/A</v>
          </cell>
          <cell r="M332" t="e">
            <v>#N/A</v>
          </cell>
          <cell r="N332" t="e">
            <v>#N/A</v>
          </cell>
          <cell r="O332" t="e">
            <v>#N/A</v>
          </cell>
          <cell r="P332" t="e">
            <v>#N/A</v>
          </cell>
        </row>
        <row r="333">
          <cell r="B333" t="e">
            <v>#N/A</v>
          </cell>
          <cell r="C333" t="e">
            <v>#N/A</v>
          </cell>
          <cell r="D333" t="e">
            <v>#N/A</v>
          </cell>
          <cell r="E333" t="e">
            <v>#N/A</v>
          </cell>
          <cell r="F333" t="e">
            <v>#N/A</v>
          </cell>
          <cell r="G333" t="e">
            <v>#N/A</v>
          </cell>
          <cell r="H333" t="e">
            <v>#N/A</v>
          </cell>
          <cell r="I333" t="e">
            <v>#N/A</v>
          </cell>
          <cell r="J333" t="e">
            <v>#N/A</v>
          </cell>
          <cell r="K333" t="e">
            <v>#N/A</v>
          </cell>
          <cell r="L333" t="e">
            <v>#N/A</v>
          </cell>
          <cell r="M333" t="e">
            <v>#N/A</v>
          </cell>
          <cell r="N333" t="e">
            <v>#N/A</v>
          </cell>
          <cell r="O333" t="e">
            <v>#N/A</v>
          </cell>
          <cell r="P333" t="e">
            <v>#N/A</v>
          </cell>
        </row>
        <row r="334">
          <cell r="B334" t="e">
            <v>#N/A</v>
          </cell>
          <cell r="C334" t="e">
            <v>#N/A</v>
          </cell>
          <cell r="D334" t="e">
            <v>#N/A</v>
          </cell>
          <cell r="E334" t="e">
            <v>#N/A</v>
          </cell>
          <cell r="F334" t="e">
            <v>#N/A</v>
          </cell>
          <cell r="G334" t="e">
            <v>#N/A</v>
          </cell>
          <cell r="H334" t="e">
            <v>#N/A</v>
          </cell>
          <cell r="I334" t="e">
            <v>#N/A</v>
          </cell>
          <cell r="J334" t="e">
            <v>#N/A</v>
          </cell>
          <cell r="K334" t="e">
            <v>#N/A</v>
          </cell>
          <cell r="L334" t="e">
            <v>#N/A</v>
          </cell>
          <cell r="M334" t="e">
            <v>#N/A</v>
          </cell>
          <cell r="N334" t="e">
            <v>#N/A</v>
          </cell>
          <cell r="O334" t="e">
            <v>#N/A</v>
          </cell>
          <cell r="P334" t="e">
            <v>#N/A</v>
          </cell>
        </row>
        <row r="335">
          <cell r="B335" t="e">
            <v>#N/A</v>
          </cell>
          <cell r="C335" t="e">
            <v>#N/A</v>
          </cell>
          <cell r="D335" t="e">
            <v>#N/A</v>
          </cell>
          <cell r="E335" t="e">
            <v>#N/A</v>
          </cell>
          <cell r="F335" t="e">
            <v>#N/A</v>
          </cell>
          <cell r="G335" t="e">
            <v>#N/A</v>
          </cell>
          <cell r="H335" t="e">
            <v>#N/A</v>
          </cell>
          <cell r="I335" t="e">
            <v>#N/A</v>
          </cell>
          <cell r="J335" t="e">
            <v>#N/A</v>
          </cell>
          <cell r="K335" t="e">
            <v>#N/A</v>
          </cell>
          <cell r="L335" t="e">
            <v>#N/A</v>
          </cell>
          <cell r="M335" t="e">
            <v>#N/A</v>
          </cell>
          <cell r="N335" t="e">
            <v>#N/A</v>
          </cell>
          <cell r="O335" t="e">
            <v>#N/A</v>
          </cell>
          <cell r="P335" t="e">
            <v>#N/A</v>
          </cell>
        </row>
        <row r="336">
          <cell r="B336" t="e">
            <v>#N/A</v>
          </cell>
          <cell r="C336" t="e">
            <v>#N/A</v>
          </cell>
          <cell r="D336" t="e">
            <v>#N/A</v>
          </cell>
          <cell r="E336" t="e">
            <v>#N/A</v>
          </cell>
          <cell r="F336" t="e">
            <v>#N/A</v>
          </cell>
          <cell r="G336" t="e">
            <v>#N/A</v>
          </cell>
          <cell r="H336" t="e">
            <v>#N/A</v>
          </cell>
          <cell r="I336" t="e">
            <v>#N/A</v>
          </cell>
          <cell r="J336" t="e">
            <v>#N/A</v>
          </cell>
          <cell r="K336" t="e">
            <v>#N/A</v>
          </cell>
          <cell r="L336" t="e">
            <v>#N/A</v>
          </cell>
          <cell r="M336" t="e">
            <v>#N/A</v>
          </cell>
          <cell r="N336" t="e">
            <v>#N/A</v>
          </cell>
          <cell r="O336" t="e">
            <v>#N/A</v>
          </cell>
          <cell r="P336" t="e">
            <v>#N/A</v>
          </cell>
        </row>
        <row r="337">
          <cell r="B337" t="e">
            <v>#N/A</v>
          </cell>
          <cell r="C337" t="e">
            <v>#N/A</v>
          </cell>
          <cell r="D337" t="e">
            <v>#N/A</v>
          </cell>
          <cell r="E337" t="e">
            <v>#N/A</v>
          </cell>
          <cell r="F337" t="e">
            <v>#N/A</v>
          </cell>
          <cell r="G337" t="e">
            <v>#N/A</v>
          </cell>
          <cell r="H337" t="e">
            <v>#N/A</v>
          </cell>
          <cell r="I337" t="e">
            <v>#N/A</v>
          </cell>
          <cell r="J337" t="e">
            <v>#N/A</v>
          </cell>
          <cell r="K337" t="e">
            <v>#N/A</v>
          </cell>
          <cell r="L337" t="e">
            <v>#N/A</v>
          </cell>
          <cell r="M337" t="e">
            <v>#N/A</v>
          </cell>
          <cell r="N337" t="e">
            <v>#N/A</v>
          </cell>
          <cell r="O337" t="e">
            <v>#N/A</v>
          </cell>
          <cell r="P337" t="e">
            <v>#N/A</v>
          </cell>
        </row>
        <row r="338">
          <cell r="B338" t="e">
            <v>#N/A</v>
          </cell>
          <cell r="C338" t="e">
            <v>#N/A</v>
          </cell>
          <cell r="D338" t="e">
            <v>#N/A</v>
          </cell>
          <cell r="E338" t="e">
            <v>#N/A</v>
          </cell>
          <cell r="F338" t="e">
            <v>#N/A</v>
          </cell>
          <cell r="G338" t="e">
            <v>#N/A</v>
          </cell>
          <cell r="H338" t="e">
            <v>#N/A</v>
          </cell>
          <cell r="I338" t="e">
            <v>#N/A</v>
          </cell>
          <cell r="J338" t="e">
            <v>#N/A</v>
          </cell>
          <cell r="K338" t="e">
            <v>#N/A</v>
          </cell>
          <cell r="L338" t="e">
            <v>#N/A</v>
          </cell>
          <cell r="M338" t="e">
            <v>#N/A</v>
          </cell>
          <cell r="N338" t="e">
            <v>#N/A</v>
          </cell>
          <cell r="O338" t="e">
            <v>#N/A</v>
          </cell>
          <cell r="P338" t="e">
            <v>#N/A</v>
          </cell>
        </row>
        <row r="339">
          <cell r="B339" t="e">
            <v>#N/A</v>
          </cell>
          <cell r="C339" t="e">
            <v>#N/A</v>
          </cell>
          <cell r="D339" t="e">
            <v>#N/A</v>
          </cell>
          <cell r="E339" t="e">
            <v>#N/A</v>
          </cell>
          <cell r="F339" t="e">
            <v>#N/A</v>
          </cell>
          <cell r="G339" t="e">
            <v>#N/A</v>
          </cell>
          <cell r="H339" t="e">
            <v>#N/A</v>
          </cell>
          <cell r="I339" t="e">
            <v>#N/A</v>
          </cell>
          <cell r="J339" t="e">
            <v>#N/A</v>
          </cell>
          <cell r="K339" t="e">
            <v>#N/A</v>
          </cell>
          <cell r="L339" t="e">
            <v>#N/A</v>
          </cell>
          <cell r="M339" t="e">
            <v>#N/A</v>
          </cell>
          <cell r="N339" t="e">
            <v>#N/A</v>
          </cell>
          <cell r="O339" t="e">
            <v>#N/A</v>
          </cell>
          <cell r="P339" t="e">
            <v>#N/A</v>
          </cell>
        </row>
        <row r="340">
          <cell r="B340" t="e">
            <v>#N/A</v>
          </cell>
          <cell r="C340" t="e">
            <v>#N/A</v>
          </cell>
          <cell r="D340" t="e">
            <v>#N/A</v>
          </cell>
          <cell r="E340" t="e">
            <v>#N/A</v>
          </cell>
          <cell r="F340" t="e">
            <v>#N/A</v>
          </cell>
          <cell r="G340" t="e">
            <v>#N/A</v>
          </cell>
          <cell r="H340" t="e">
            <v>#N/A</v>
          </cell>
          <cell r="I340" t="e">
            <v>#N/A</v>
          </cell>
          <cell r="J340" t="e">
            <v>#N/A</v>
          </cell>
          <cell r="K340" t="e">
            <v>#N/A</v>
          </cell>
          <cell r="L340" t="e">
            <v>#N/A</v>
          </cell>
          <cell r="M340" t="e">
            <v>#N/A</v>
          </cell>
          <cell r="N340" t="e">
            <v>#N/A</v>
          </cell>
          <cell r="O340" t="e">
            <v>#N/A</v>
          </cell>
          <cell r="P340" t="e">
            <v>#N/A</v>
          </cell>
        </row>
        <row r="341">
          <cell r="B341" t="e">
            <v>#N/A</v>
          </cell>
          <cell r="C341" t="e">
            <v>#N/A</v>
          </cell>
          <cell r="D341" t="e">
            <v>#N/A</v>
          </cell>
          <cell r="E341" t="e">
            <v>#N/A</v>
          </cell>
          <cell r="F341" t="e">
            <v>#N/A</v>
          </cell>
          <cell r="G341" t="e">
            <v>#N/A</v>
          </cell>
          <cell r="H341" t="e">
            <v>#N/A</v>
          </cell>
          <cell r="I341" t="e">
            <v>#N/A</v>
          </cell>
          <cell r="J341" t="e">
            <v>#N/A</v>
          </cell>
          <cell r="K341" t="e">
            <v>#N/A</v>
          </cell>
          <cell r="L341" t="e">
            <v>#N/A</v>
          </cell>
          <cell r="M341" t="e">
            <v>#N/A</v>
          </cell>
          <cell r="N341" t="e">
            <v>#N/A</v>
          </cell>
          <cell r="O341" t="e">
            <v>#N/A</v>
          </cell>
          <cell r="P341" t="e">
            <v>#N/A</v>
          </cell>
        </row>
        <row r="342">
          <cell r="B342" t="e">
            <v>#N/A</v>
          </cell>
          <cell r="C342" t="e">
            <v>#N/A</v>
          </cell>
          <cell r="D342" t="e">
            <v>#N/A</v>
          </cell>
          <cell r="E342" t="e">
            <v>#N/A</v>
          </cell>
          <cell r="F342" t="e">
            <v>#N/A</v>
          </cell>
          <cell r="G342" t="e">
            <v>#N/A</v>
          </cell>
          <cell r="H342" t="e">
            <v>#N/A</v>
          </cell>
          <cell r="I342" t="e">
            <v>#N/A</v>
          </cell>
          <cell r="J342" t="e">
            <v>#N/A</v>
          </cell>
          <cell r="K342" t="e">
            <v>#N/A</v>
          </cell>
          <cell r="L342" t="e">
            <v>#N/A</v>
          </cell>
          <cell r="M342" t="e">
            <v>#N/A</v>
          </cell>
          <cell r="N342" t="e">
            <v>#N/A</v>
          </cell>
          <cell r="O342" t="e">
            <v>#N/A</v>
          </cell>
          <cell r="P342" t="e">
            <v>#N/A</v>
          </cell>
        </row>
        <row r="343">
          <cell r="B343" t="e">
            <v>#N/A</v>
          </cell>
          <cell r="C343" t="e">
            <v>#N/A</v>
          </cell>
          <cell r="D343" t="e">
            <v>#N/A</v>
          </cell>
          <cell r="E343" t="e">
            <v>#N/A</v>
          </cell>
          <cell r="F343" t="e">
            <v>#N/A</v>
          </cell>
          <cell r="G343" t="e">
            <v>#N/A</v>
          </cell>
          <cell r="H343" t="e">
            <v>#N/A</v>
          </cell>
          <cell r="I343" t="e">
            <v>#N/A</v>
          </cell>
          <cell r="J343" t="e">
            <v>#N/A</v>
          </cell>
          <cell r="K343" t="e">
            <v>#N/A</v>
          </cell>
          <cell r="L343" t="e">
            <v>#N/A</v>
          </cell>
          <cell r="M343" t="e">
            <v>#N/A</v>
          </cell>
          <cell r="N343" t="e">
            <v>#N/A</v>
          </cell>
          <cell r="O343" t="e">
            <v>#N/A</v>
          </cell>
          <cell r="P343" t="e">
            <v>#N/A</v>
          </cell>
        </row>
        <row r="344">
          <cell r="B344" t="e">
            <v>#N/A</v>
          </cell>
          <cell r="C344" t="e">
            <v>#N/A</v>
          </cell>
          <cell r="D344" t="e">
            <v>#N/A</v>
          </cell>
          <cell r="E344" t="e">
            <v>#N/A</v>
          </cell>
          <cell r="F344" t="e">
            <v>#N/A</v>
          </cell>
          <cell r="G344" t="e">
            <v>#N/A</v>
          </cell>
          <cell r="H344" t="e">
            <v>#N/A</v>
          </cell>
          <cell r="I344" t="e">
            <v>#N/A</v>
          </cell>
          <cell r="J344" t="e">
            <v>#N/A</v>
          </cell>
          <cell r="K344" t="e">
            <v>#N/A</v>
          </cell>
          <cell r="L344" t="e">
            <v>#N/A</v>
          </cell>
          <cell r="M344" t="e">
            <v>#N/A</v>
          </cell>
          <cell r="N344" t="e">
            <v>#N/A</v>
          </cell>
          <cell r="O344" t="e">
            <v>#N/A</v>
          </cell>
          <cell r="P344" t="e">
            <v>#N/A</v>
          </cell>
        </row>
        <row r="345">
          <cell r="B345" t="e">
            <v>#N/A</v>
          </cell>
          <cell r="C345" t="e">
            <v>#N/A</v>
          </cell>
          <cell r="D345" t="e">
            <v>#N/A</v>
          </cell>
          <cell r="E345" t="e">
            <v>#N/A</v>
          </cell>
          <cell r="F345" t="e">
            <v>#N/A</v>
          </cell>
          <cell r="G345" t="e">
            <v>#N/A</v>
          </cell>
          <cell r="H345" t="e">
            <v>#N/A</v>
          </cell>
          <cell r="I345" t="e">
            <v>#N/A</v>
          </cell>
          <cell r="J345" t="e">
            <v>#N/A</v>
          </cell>
          <cell r="K345" t="e">
            <v>#N/A</v>
          </cell>
          <cell r="L345" t="e">
            <v>#N/A</v>
          </cell>
          <cell r="M345" t="e">
            <v>#N/A</v>
          </cell>
          <cell r="N345" t="e">
            <v>#N/A</v>
          </cell>
          <cell r="O345" t="e">
            <v>#N/A</v>
          </cell>
          <cell r="P345" t="e">
            <v>#N/A</v>
          </cell>
        </row>
        <row r="346">
          <cell r="B346" t="e">
            <v>#N/A</v>
          </cell>
          <cell r="C346" t="e">
            <v>#N/A</v>
          </cell>
          <cell r="D346" t="e">
            <v>#N/A</v>
          </cell>
          <cell r="E346" t="e">
            <v>#N/A</v>
          </cell>
          <cell r="F346" t="e">
            <v>#N/A</v>
          </cell>
          <cell r="G346" t="e">
            <v>#N/A</v>
          </cell>
          <cell r="H346" t="e">
            <v>#N/A</v>
          </cell>
          <cell r="I346" t="e">
            <v>#N/A</v>
          </cell>
          <cell r="J346" t="e">
            <v>#N/A</v>
          </cell>
          <cell r="K346" t="e">
            <v>#N/A</v>
          </cell>
          <cell r="L346" t="e">
            <v>#N/A</v>
          </cell>
          <cell r="M346" t="e">
            <v>#N/A</v>
          </cell>
          <cell r="N346" t="e">
            <v>#N/A</v>
          </cell>
          <cell r="O346" t="e">
            <v>#N/A</v>
          </cell>
          <cell r="P346" t="e">
            <v>#N/A</v>
          </cell>
        </row>
        <row r="347">
          <cell r="B347" t="e">
            <v>#N/A</v>
          </cell>
          <cell r="C347" t="e">
            <v>#N/A</v>
          </cell>
          <cell r="D347" t="e">
            <v>#N/A</v>
          </cell>
          <cell r="E347" t="e">
            <v>#N/A</v>
          </cell>
          <cell r="F347" t="e">
            <v>#N/A</v>
          </cell>
          <cell r="G347" t="e">
            <v>#N/A</v>
          </cell>
          <cell r="H347" t="e">
            <v>#N/A</v>
          </cell>
          <cell r="I347" t="e">
            <v>#N/A</v>
          </cell>
          <cell r="J347" t="e">
            <v>#N/A</v>
          </cell>
          <cell r="K347" t="e">
            <v>#N/A</v>
          </cell>
          <cell r="L347" t="e">
            <v>#N/A</v>
          </cell>
          <cell r="M347" t="e">
            <v>#N/A</v>
          </cell>
          <cell r="N347" t="e">
            <v>#N/A</v>
          </cell>
          <cell r="O347" t="e">
            <v>#N/A</v>
          </cell>
          <cell r="P347" t="e">
            <v>#N/A</v>
          </cell>
        </row>
        <row r="348">
          <cell r="B348" t="e">
            <v>#N/A</v>
          </cell>
          <cell r="C348" t="e">
            <v>#N/A</v>
          </cell>
          <cell r="D348" t="e">
            <v>#N/A</v>
          </cell>
          <cell r="E348" t="e">
            <v>#N/A</v>
          </cell>
          <cell r="F348" t="e">
            <v>#N/A</v>
          </cell>
          <cell r="G348" t="e">
            <v>#N/A</v>
          </cell>
          <cell r="H348" t="e">
            <v>#N/A</v>
          </cell>
          <cell r="I348" t="e">
            <v>#N/A</v>
          </cell>
          <cell r="J348" t="e">
            <v>#N/A</v>
          </cell>
          <cell r="K348" t="e">
            <v>#N/A</v>
          </cell>
          <cell r="L348" t="e">
            <v>#N/A</v>
          </cell>
          <cell r="M348" t="e">
            <v>#N/A</v>
          </cell>
          <cell r="N348" t="e">
            <v>#N/A</v>
          </cell>
          <cell r="O348" t="e">
            <v>#N/A</v>
          </cell>
          <cell r="P348" t="e">
            <v>#N/A</v>
          </cell>
        </row>
        <row r="349">
          <cell r="B349" t="e">
            <v>#N/A</v>
          </cell>
          <cell r="C349" t="e">
            <v>#N/A</v>
          </cell>
          <cell r="D349" t="e">
            <v>#N/A</v>
          </cell>
          <cell r="E349" t="e">
            <v>#N/A</v>
          </cell>
          <cell r="F349" t="e">
            <v>#N/A</v>
          </cell>
          <cell r="G349" t="e">
            <v>#N/A</v>
          </cell>
          <cell r="H349" t="e">
            <v>#N/A</v>
          </cell>
          <cell r="I349" t="e">
            <v>#N/A</v>
          </cell>
          <cell r="J349" t="e">
            <v>#N/A</v>
          </cell>
          <cell r="K349" t="e">
            <v>#N/A</v>
          </cell>
          <cell r="L349" t="e">
            <v>#N/A</v>
          </cell>
          <cell r="M349" t="e">
            <v>#N/A</v>
          </cell>
          <cell r="N349" t="e">
            <v>#N/A</v>
          </cell>
          <cell r="O349" t="e">
            <v>#N/A</v>
          </cell>
          <cell r="P349" t="e">
            <v>#N/A</v>
          </cell>
        </row>
        <row r="350">
          <cell r="B350" t="e">
            <v>#N/A</v>
          </cell>
          <cell r="C350" t="e">
            <v>#N/A</v>
          </cell>
          <cell r="D350" t="e">
            <v>#N/A</v>
          </cell>
          <cell r="E350" t="e">
            <v>#N/A</v>
          </cell>
          <cell r="F350" t="e">
            <v>#N/A</v>
          </cell>
          <cell r="G350" t="e">
            <v>#N/A</v>
          </cell>
          <cell r="H350" t="e">
            <v>#N/A</v>
          </cell>
          <cell r="I350" t="e">
            <v>#N/A</v>
          </cell>
          <cell r="J350" t="e">
            <v>#N/A</v>
          </cell>
          <cell r="K350" t="e">
            <v>#N/A</v>
          </cell>
          <cell r="L350" t="e">
            <v>#N/A</v>
          </cell>
          <cell r="M350" t="e">
            <v>#N/A</v>
          </cell>
          <cell r="N350" t="e">
            <v>#N/A</v>
          </cell>
          <cell r="O350" t="e">
            <v>#N/A</v>
          </cell>
          <cell r="P350" t="e">
            <v>#N/A</v>
          </cell>
        </row>
        <row r="351">
          <cell r="B351" t="e">
            <v>#N/A</v>
          </cell>
          <cell r="C351" t="e">
            <v>#N/A</v>
          </cell>
          <cell r="D351" t="e">
            <v>#N/A</v>
          </cell>
          <cell r="E351" t="e">
            <v>#N/A</v>
          </cell>
          <cell r="F351" t="e">
            <v>#N/A</v>
          </cell>
          <cell r="G351" t="e">
            <v>#N/A</v>
          </cell>
          <cell r="H351" t="e">
            <v>#N/A</v>
          </cell>
          <cell r="I351" t="e">
            <v>#N/A</v>
          </cell>
          <cell r="J351" t="e">
            <v>#N/A</v>
          </cell>
          <cell r="K351" t="e">
            <v>#N/A</v>
          </cell>
          <cell r="L351" t="e">
            <v>#N/A</v>
          </cell>
          <cell r="M351" t="e">
            <v>#N/A</v>
          </cell>
          <cell r="N351" t="e">
            <v>#N/A</v>
          </cell>
          <cell r="O351" t="e">
            <v>#N/A</v>
          </cell>
          <cell r="P351" t="e">
            <v>#N/A</v>
          </cell>
        </row>
        <row r="352">
          <cell r="B352" t="e">
            <v>#N/A</v>
          </cell>
          <cell r="C352" t="e">
            <v>#N/A</v>
          </cell>
          <cell r="D352" t="e">
            <v>#N/A</v>
          </cell>
          <cell r="E352" t="e">
            <v>#N/A</v>
          </cell>
          <cell r="F352" t="e">
            <v>#N/A</v>
          </cell>
          <cell r="G352" t="e">
            <v>#N/A</v>
          </cell>
          <cell r="H352" t="e">
            <v>#N/A</v>
          </cell>
          <cell r="I352" t="e">
            <v>#N/A</v>
          </cell>
          <cell r="J352" t="e">
            <v>#N/A</v>
          </cell>
          <cell r="K352" t="e">
            <v>#N/A</v>
          </cell>
          <cell r="L352" t="e">
            <v>#N/A</v>
          </cell>
          <cell r="M352" t="e">
            <v>#N/A</v>
          </cell>
          <cell r="N352" t="e">
            <v>#N/A</v>
          </cell>
          <cell r="O352" t="e">
            <v>#N/A</v>
          </cell>
          <cell r="P352" t="e">
            <v>#N/A</v>
          </cell>
        </row>
        <row r="353">
          <cell r="B353" t="e">
            <v>#N/A</v>
          </cell>
          <cell r="C353" t="e">
            <v>#N/A</v>
          </cell>
          <cell r="D353" t="e">
            <v>#N/A</v>
          </cell>
          <cell r="E353" t="e">
            <v>#N/A</v>
          </cell>
          <cell r="F353" t="e">
            <v>#N/A</v>
          </cell>
          <cell r="G353" t="e">
            <v>#N/A</v>
          </cell>
          <cell r="H353" t="e">
            <v>#N/A</v>
          </cell>
          <cell r="I353" t="e">
            <v>#N/A</v>
          </cell>
          <cell r="J353" t="e">
            <v>#N/A</v>
          </cell>
          <cell r="K353" t="e">
            <v>#N/A</v>
          </cell>
          <cell r="L353" t="e">
            <v>#N/A</v>
          </cell>
          <cell r="M353" t="e">
            <v>#N/A</v>
          </cell>
          <cell r="N353" t="e">
            <v>#N/A</v>
          </cell>
          <cell r="O353" t="e">
            <v>#N/A</v>
          </cell>
          <cell r="P353" t="e">
            <v>#N/A</v>
          </cell>
        </row>
        <row r="354">
          <cell r="B354" t="e">
            <v>#N/A</v>
          </cell>
          <cell r="C354" t="e">
            <v>#N/A</v>
          </cell>
          <cell r="D354" t="e">
            <v>#N/A</v>
          </cell>
          <cell r="E354" t="e">
            <v>#N/A</v>
          </cell>
          <cell r="F354" t="e">
            <v>#N/A</v>
          </cell>
          <cell r="G354" t="e">
            <v>#N/A</v>
          </cell>
          <cell r="H354" t="e">
            <v>#N/A</v>
          </cell>
          <cell r="I354" t="e">
            <v>#N/A</v>
          </cell>
          <cell r="J354" t="e">
            <v>#N/A</v>
          </cell>
          <cell r="K354" t="e">
            <v>#N/A</v>
          </cell>
          <cell r="L354" t="e">
            <v>#N/A</v>
          </cell>
          <cell r="M354" t="e">
            <v>#N/A</v>
          </cell>
          <cell r="N354" t="e">
            <v>#N/A</v>
          </cell>
          <cell r="O354" t="e">
            <v>#N/A</v>
          </cell>
          <cell r="P354" t="e">
            <v>#N/A</v>
          </cell>
        </row>
        <row r="355">
          <cell r="B355" t="e">
            <v>#N/A</v>
          </cell>
          <cell r="C355" t="e">
            <v>#N/A</v>
          </cell>
          <cell r="D355" t="e">
            <v>#N/A</v>
          </cell>
          <cell r="E355" t="e">
            <v>#N/A</v>
          </cell>
          <cell r="F355" t="e">
            <v>#N/A</v>
          </cell>
          <cell r="G355" t="e">
            <v>#N/A</v>
          </cell>
          <cell r="H355" t="e">
            <v>#N/A</v>
          </cell>
          <cell r="I355" t="e">
            <v>#N/A</v>
          </cell>
          <cell r="J355" t="e">
            <v>#N/A</v>
          </cell>
          <cell r="K355" t="e">
            <v>#N/A</v>
          </cell>
          <cell r="L355" t="e">
            <v>#N/A</v>
          </cell>
          <cell r="M355" t="e">
            <v>#N/A</v>
          </cell>
          <cell r="N355" t="e">
            <v>#N/A</v>
          </cell>
          <cell r="O355" t="e">
            <v>#N/A</v>
          </cell>
          <cell r="P355" t="e">
            <v>#N/A</v>
          </cell>
        </row>
        <row r="356">
          <cell r="B356" t="e">
            <v>#N/A</v>
          </cell>
          <cell r="C356" t="e">
            <v>#N/A</v>
          </cell>
          <cell r="D356" t="e">
            <v>#N/A</v>
          </cell>
          <cell r="E356" t="e">
            <v>#N/A</v>
          </cell>
          <cell r="F356" t="e">
            <v>#N/A</v>
          </cell>
          <cell r="G356" t="e">
            <v>#N/A</v>
          </cell>
          <cell r="H356" t="e">
            <v>#N/A</v>
          </cell>
          <cell r="I356" t="e">
            <v>#N/A</v>
          </cell>
          <cell r="J356" t="e">
            <v>#N/A</v>
          </cell>
          <cell r="K356" t="e">
            <v>#N/A</v>
          </cell>
          <cell r="L356" t="e">
            <v>#N/A</v>
          </cell>
          <cell r="M356" t="e">
            <v>#N/A</v>
          </cell>
          <cell r="N356" t="e">
            <v>#N/A</v>
          </cell>
          <cell r="O356" t="e">
            <v>#N/A</v>
          </cell>
          <cell r="P356" t="e">
            <v>#N/A</v>
          </cell>
        </row>
        <row r="357">
          <cell r="B357" t="e">
            <v>#N/A</v>
          </cell>
          <cell r="C357" t="e">
            <v>#N/A</v>
          </cell>
          <cell r="D357" t="e">
            <v>#N/A</v>
          </cell>
          <cell r="E357" t="e">
            <v>#N/A</v>
          </cell>
          <cell r="F357" t="e">
            <v>#N/A</v>
          </cell>
          <cell r="G357" t="e">
            <v>#N/A</v>
          </cell>
          <cell r="H357" t="e">
            <v>#N/A</v>
          </cell>
          <cell r="I357" t="e">
            <v>#N/A</v>
          </cell>
          <cell r="J357" t="e">
            <v>#N/A</v>
          </cell>
          <cell r="K357" t="e">
            <v>#N/A</v>
          </cell>
          <cell r="L357" t="e">
            <v>#N/A</v>
          </cell>
          <cell r="M357" t="e">
            <v>#N/A</v>
          </cell>
          <cell r="N357" t="e">
            <v>#N/A</v>
          </cell>
          <cell r="O357" t="e">
            <v>#N/A</v>
          </cell>
          <cell r="P357" t="e">
            <v>#N/A</v>
          </cell>
        </row>
        <row r="358">
          <cell r="B358" t="e">
            <v>#N/A</v>
          </cell>
          <cell r="C358" t="e">
            <v>#N/A</v>
          </cell>
          <cell r="D358" t="e">
            <v>#N/A</v>
          </cell>
          <cell r="E358" t="e">
            <v>#N/A</v>
          </cell>
          <cell r="F358" t="e">
            <v>#N/A</v>
          </cell>
          <cell r="G358" t="e">
            <v>#N/A</v>
          </cell>
          <cell r="H358" t="e">
            <v>#N/A</v>
          </cell>
          <cell r="I358" t="e">
            <v>#N/A</v>
          </cell>
          <cell r="J358" t="e">
            <v>#N/A</v>
          </cell>
          <cell r="K358" t="e">
            <v>#N/A</v>
          </cell>
          <cell r="L358" t="e">
            <v>#N/A</v>
          </cell>
          <cell r="M358" t="e">
            <v>#N/A</v>
          </cell>
          <cell r="N358" t="e">
            <v>#N/A</v>
          </cell>
          <cell r="O358" t="e">
            <v>#N/A</v>
          </cell>
          <cell r="P358" t="e">
            <v>#N/A</v>
          </cell>
        </row>
        <row r="359">
          <cell r="B359" t="e">
            <v>#N/A</v>
          </cell>
          <cell r="C359" t="e">
            <v>#N/A</v>
          </cell>
          <cell r="D359" t="e">
            <v>#N/A</v>
          </cell>
          <cell r="E359" t="e">
            <v>#N/A</v>
          </cell>
          <cell r="F359" t="e">
            <v>#N/A</v>
          </cell>
          <cell r="G359" t="e">
            <v>#N/A</v>
          </cell>
          <cell r="H359" t="e">
            <v>#N/A</v>
          </cell>
          <cell r="I359" t="e">
            <v>#N/A</v>
          </cell>
          <cell r="J359" t="e">
            <v>#N/A</v>
          </cell>
          <cell r="K359" t="e">
            <v>#N/A</v>
          </cell>
          <cell r="L359" t="e">
            <v>#N/A</v>
          </cell>
          <cell r="M359" t="e">
            <v>#N/A</v>
          </cell>
          <cell r="N359" t="e">
            <v>#N/A</v>
          </cell>
          <cell r="O359" t="e">
            <v>#N/A</v>
          </cell>
          <cell r="P359" t="e">
            <v>#N/A</v>
          </cell>
        </row>
        <row r="360">
          <cell r="B360" t="e">
            <v>#N/A</v>
          </cell>
          <cell r="C360" t="e">
            <v>#N/A</v>
          </cell>
          <cell r="D360" t="e">
            <v>#N/A</v>
          </cell>
          <cell r="E360" t="e">
            <v>#N/A</v>
          </cell>
          <cell r="F360" t="e">
            <v>#N/A</v>
          </cell>
          <cell r="G360" t="e">
            <v>#N/A</v>
          </cell>
          <cell r="H360" t="e">
            <v>#N/A</v>
          </cell>
          <cell r="I360" t="e">
            <v>#N/A</v>
          </cell>
          <cell r="J360" t="e">
            <v>#N/A</v>
          </cell>
          <cell r="K360" t="e">
            <v>#N/A</v>
          </cell>
          <cell r="L360" t="e">
            <v>#N/A</v>
          </cell>
          <cell r="M360" t="e">
            <v>#N/A</v>
          </cell>
          <cell r="N360" t="e">
            <v>#N/A</v>
          </cell>
          <cell r="O360" t="e">
            <v>#N/A</v>
          </cell>
          <cell r="P360" t="e">
            <v>#N/A</v>
          </cell>
        </row>
        <row r="361">
          <cell r="B361" t="e">
            <v>#N/A</v>
          </cell>
          <cell r="C361" t="e">
            <v>#N/A</v>
          </cell>
          <cell r="D361" t="e">
            <v>#N/A</v>
          </cell>
          <cell r="E361" t="e">
            <v>#N/A</v>
          </cell>
          <cell r="F361" t="e">
            <v>#N/A</v>
          </cell>
          <cell r="G361" t="e">
            <v>#N/A</v>
          </cell>
          <cell r="H361" t="e">
            <v>#N/A</v>
          </cell>
          <cell r="I361" t="e">
            <v>#N/A</v>
          </cell>
          <cell r="J361" t="e">
            <v>#N/A</v>
          </cell>
          <cell r="K361" t="e">
            <v>#N/A</v>
          </cell>
          <cell r="L361" t="e">
            <v>#N/A</v>
          </cell>
          <cell r="M361" t="e">
            <v>#N/A</v>
          </cell>
          <cell r="N361" t="e">
            <v>#N/A</v>
          </cell>
          <cell r="O361" t="e">
            <v>#N/A</v>
          </cell>
          <cell r="P361" t="e">
            <v>#N/A</v>
          </cell>
        </row>
        <row r="362">
          <cell r="B362" t="e">
            <v>#N/A</v>
          </cell>
          <cell r="C362" t="e">
            <v>#N/A</v>
          </cell>
          <cell r="D362" t="e">
            <v>#N/A</v>
          </cell>
          <cell r="E362" t="e">
            <v>#N/A</v>
          </cell>
          <cell r="F362" t="e">
            <v>#N/A</v>
          </cell>
          <cell r="G362" t="e">
            <v>#N/A</v>
          </cell>
          <cell r="H362" t="e">
            <v>#N/A</v>
          </cell>
          <cell r="I362" t="e">
            <v>#N/A</v>
          </cell>
          <cell r="J362" t="e">
            <v>#N/A</v>
          </cell>
          <cell r="K362" t="e">
            <v>#N/A</v>
          </cell>
          <cell r="L362" t="e">
            <v>#N/A</v>
          </cell>
          <cell r="M362" t="e">
            <v>#N/A</v>
          </cell>
          <cell r="N362" t="e">
            <v>#N/A</v>
          </cell>
          <cell r="O362" t="e">
            <v>#N/A</v>
          </cell>
          <cell r="P362" t="e">
            <v>#N/A</v>
          </cell>
        </row>
        <row r="363">
          <cell r="B363" t="e">
            <v>#N/A</v>
          </cell>
          <cell r="C363" t="e">
            <v>#N/A</v>
          </cell>
          <cell r="D363" t="e">
            <v>#N/A</v>
          </cell>
          <cell r="E363" t="e">
            <v>#N/A</v>
          </cell>
          <cell r="F363" t="e">
            <v>#N/A</v>
          </cell>
          <cell r="G363" t="e">
            <v>#N/A</v>
          </cell>
          <cell r="H363" t="e">
            <v>#N/A</v>
          </cell>
          <cell r="I363" t="e">
            <v>#N/A</v>
          </cell>
          <cell r="J363" t="e">
            <v>#N/A</v>
          </cell>
          <cell r="K363" t="e">
            <v>#N/A</v>
          </cell>
          <cell r="L363" t="e">
            <v>#N/A</v>
          </cell>
          <cell r="M363" t="e">
            <v>#N/A</v>
          </cell>
          <cell r="N363" t="e">
            <v>#N/A</v>
          </cell>
          <cell r="O363" t="e">
            <v>#N/A</v>
          </cell>
          <cell r="P363" t="e">
            <v>#N/A</v>
          </cell>
        </row>
        <row r="364">
          <cell r="B364" t="e">
            <v>#N/A</v>
          </cell>
          <cell r="C364" t="e">
            <v>#N/A</v>
          </cell>
          <cell r="D364" t="e">
            <v>#N/A</v>
          </cell>
          <cell r="E364" t="e">
            <v>#N/A</v>
          </cell>
          <cell r="F364" t="e">
            <v>#N/A</v>
          </cell>
          <cell r="G364" t="e">
            <v>#N/A</v>
          </cell>
          <cell r="H364" t="e">
            <v>#N/A</v>
          </cell>
          <cell r="I364" t="e">
            <v>#N/A</v>
          </cell>
          <cell r="J364" t="e">
            <v>#N/A</v>
          </cell>
          <cell r="K364" t="e">
            <v>#N/A</v>
          </cell>
          <cell r="L364" t="e">
            <v>#N/A</v>
          </cell>
          <cell r="M364" t="e">
            <v>#N/A</v>
          </cell>
          <cell r="N364" t="e">
            <v>#N/A</v>
          </cell>
          <cell r="O364" t="e">
            <v>#N/A</v>
          </cell>
          <cell r="P364" t="e">
            <v>#N/A</v>
          </cell>
        </row>
        <row r="365">
          <cell r="B365" t="e">
            <v>#N/A</v>
          </cell>
          <cell r="C365" t="e">
            <v>#N/A</v>
          </cell>
          <cell r="D365" t="e">
            <v>#N/A</v>
          </cell>
          <cell r="E365" t="e">
            <v>#N/A</v>
          </cell>
          <cell r="F365" t="e">
            <v>#N/A</v>
          </cell>
          <cell r="G365" t="e">
            <v>#N/A</v>
          </cell>
          <cell r="H365" t="e">
            <v>#N/A</v>
          </cell>
          <cell r="I365" t="e">
            <v>#N/A</v>
          </cell>
          <cell r="J365" t="e">
            <v>#N/A</v>
          </cell>
          <cell r="K365" t="e">
            <v>#N/A</v>
          </cell>
          <cell r="L365" t="e">
            <v>#N/A</v>
          </cell>
          <cell r="M365" t="e">
            <v>#N/A</v>
          </cell>
          <cell r="N365" t="e">
            <v>#N/A</v>
          </cell>
          <cell r="O365" t="e">
            <v>#N/A</v>
          </cell>
          <cell r="P365" t="e">
            <v>#N/A</v>
          </cell>
        </row>
        <row r="366">
          <cell r="B366" t="e">
            <v>#N/A</v>
          </cell>
          <cell r="C366" t="e">
            <v>#N/A</v>
          </cell>
          <cell r="D366" t="e">
            <v>#N/A</v>
          </cell>
          <cell r="E366" t="e">
            <v>#N/A</v>
          </cell>
          <cell r="F366" t="e">
            <v>#N/A</v>
          </cell>
          <cell r="G366" t="e">
            <v>#N/A</v>
          </cell>
          <cell r="H366" t="e">
            <v>#N/A</v>
          </cell>
          <cell r="I366" t="e">
            <v>#N/A</v>
          </cell>
          <cell r="J366" t="e">
            <v>#N/A</v>
          </cell>
          <cell r="K366" t="e">
            <v>#N/A</v>
          </cell>
          <cell r="L366" t="e">
            <v>#N/A</v>
          </cell>
          <cell r="M366" t="e">
            <v>#N/A</v>
          </cell>
          <cell r="N366" t="e">
            <v>#N/A</v>
          </cell>
          <cell r="O366" t="e">
            <v>#N/A</v>
          </cell>
          <cell r="P366" t="e">
            <v>#N/A</v>
          </cell>
        </row>
        <row r="367">
          <cell r="B367" t="e">
            <v>#N/A</v>
          </cell>
          <cell r="C367" t="e">
            <v>#N/A</v>
          </cell>
          <cell r="D367" t="e">
            <v>#N/A</v>
          </cell>
          <cell r="E367" t="e">
            <v>#N/A</v>
          </cell>
          <cell r="F367" t="e">
            <v>#N/A</v>
          </cell>
          <cell r="G367" t="e">
            <v>#N/A</v>
          </cell>
          <cell r="H367" t="e">
            <v>#N/A</v>
          </cell>
          <cell r="I367" t="e">
            <v>#N/A</v>
          </cell>
          <cell r="J367" t="e">
            <v>#N/A</v>
          </cell>
          <cell r="K367" t="e">
            <v>#N/A</v>
          </cell>
          <cell r="L367" t="e">
            <v>#N/A</v>
          </cell>
          <cell r="M367" t="e">
            <v>#N/A</v>
          </cell>
          <cell r="N367" t="e">
            <v>#N/A</v>
          </cell>
          <cell r="O367" t="e">
            <v>#N/A</v>
          </cell>
          <cell r="P367" t="e">
            <v>#N/A</v>
          </cell>
        </row>
        <row r="368">
          <cell r="B368" t="e">
            <v>#N/A</v>
          </cell>
          <cell r="C368" t="e">
            <v>#N/A</v>
          </cell>
          <cell r="D368" t="e">
            <v>#N/A</v>
          </cell>
          <cell r="E368" t="e">
            <v>#N/A</v>
          </cell>
          <cell r="F368" t="e">
            <v>#N/A</v>
          </cell>
          <cell r="G368" t="e">
            <v>#N/A</v>
          </cell>
          <cell r="H368" t="e">
            <v>#N/A</v>
          </cell>
          <cell r="I368" t="e">
            <v>#N/A</v>
          </cell>
          <cell r="J368" t="e">
            <v>#N/A</v>
          </cell>
          <cell r="K368" t="e">
            <v>#N/A</v>
          </cell>
          <cell r="L368" t="e">
            <v>#N/A</v>
          </cell>
          <cell r="M368" t="e">
            <v>#N/A</v>
          </cell>
          <cell r="N368" t="e">
            <v>#N/A</v>
          </cell>
          <cell r="O368" t="e">
            <v>#N/A</v>
          </cell>
          <cell r="P368" t="e">
            <v>#N/A</v>
          </cell>
        </row>
        <row r="369">
          <cell r="B369" t="e">
            <v>#N/A</v>
          </cell>
          <cell r="C369" t="e">
            <v>#N/A</v>
          </cell>
          <cell r="D369" t="e">
            <v>#N/A</v>
          </cell>
          <cell r="E369" t="e">
            <v>#N/A</v>
          </cell>
          <cell r="F369" t="e">
            <v>#N/A</v>
          </cell>
          <cell r="G369" t="e">
            <v>#N/A</v>
          </cell>
          <cell r="H369" t="e">
            <v>#N/A</v>
          </cell>
          <cell r="I369" t="e">
            <v>#N/A</v>
          </cell>
          <cell r="J369" t="e">
            <v>#N/A</v>
          </cell>
          <cell r="K369" t="e">
            <v>#N/A</v>
          </cell>
          <cell r="L369" t="e">
            <v>#N/A</v>
          </cell>
          <cell r="M369" t="e">
            <v>#N/A</v>
          </cell>
          <cell r="N369" t="e">
            <v>#N/A</v>
          </cell>
          <cell r="O369" t="e">
            <v>#N/A</v>
          </cell>
          <cell r="P369" t="e">
            <v>#N/A</v>
          </cell>
        </row>
        <row r="370">
          <cell r="B370" t="e">
            <v>#N/A</v>
          </cell>
          <cell r="C370" t="e">
            <v>#N/A</v>
          </cell>
          <cell r="D370" t="e">
            <v>#N/A</v>
          </cell>
          <cell r="E370" t="e">
            <v>#N/A</v>
          </cell>
          <cell r="F370" t="e">
            <v>#N/A</v>
          </cell>
          <cell r="G370" t="e">
            <v>#N/A</v>
          </cell>
          <cell r="H370" t="e">
            <v>#N/A</v>
          </cell>
          <cell r="I370" t="e">
            <v>#N/A</v>
          </cell>
          <cell r="J370" t="e">
            <v>#N/A</v>
          </cell>
          <cell r="K370" t="e">
            <v>#N/A</v>
          </cell>
          <cell r="L370" t="e">
            <v>#N/A</v>
          </cell>
          <cell r="M370" t="e">
            <v>#N/A</v>
          </cell>
          <cell r="N370" t="e">
            <v>#N/A</v>
          </cell>
          <cell r="O370" t="e">
            <v>#N/A</v>
          </cell>
          <cell r="P370" t="e">
            <v>#N/A</v>
          </cell>
        </row>
        <row r="371">
          <cell r="B371" t="e">
            <v>#N/A</v>
          </cell>
          <cell r="C371" t="e">
            <v>#N/A</v>
          </cell>
          <cell r="D371" t="e">
            <v>#N/A</v>
          </cell>
          <cell r="E371" t="e">
            <v>#N/A</v>
          </cell>
          <cell r="F371" t="e">
            <v>#N/A</v>
          </cell>
          <cell r="G371" t="e">
            <v>#N/A</v>
          </cell>
          <cell r="H371" t="e">
            <v>#N/A</v>
          </cell>
          <cell r="I371" t="e">
            <v>#N/A</v>
          </cell>
          <cell r="J371" t="e">
            <v>#N/A</v>
          </cell>
          <cell r="K371" t="e">
            <v>#N/A</v>
          </cell>
          <cell r="L371" t="e">
            <v>#N/A</v>
          </cell>
          <cell r="M371" t="e">
            <v>#N/A</v>
          </cell>
          <cell r="N371" t="e">
            <v>#N/A</v>
          </cell>
          <cell r="O371" t="e">
            <v>#N/A</v>
          </cell>
          <cell r="P371" t="e">
            <v>#N/A</v>
          </cell>
        </row>
        <row r="372">
          <cell r="B372" t="e">
            <v>#N/A</v>
          </cell>
          <cell r="C372" t="e">
            <v>#N/A</v>
          </cell>
          <cell r="D372" t="e">
            <v>#N/A</v>
          </cell>
          <cell r="E372" t="e">
            <v>#N/A</v>
          </cell>
          <cell r="F372" t="e">
            <v>#N/A</v>
          </cell>
          <cell r="G372" t="e">
            <v>#N/A</v>
          </cell>
          <cell r="H372" t="e">
            <v>#N/A</v>
          </cell>
          <cell r="I372" t="e">
            <v>#N/A</v>
          </cell>
          <cell r="J372" t="e">
            <v>#N/A</v>
          </cell>
          <cell r="K372" t="e">
            <v>#N/A</v>
          </cell>
          <cell r="L372" t="e">
            <v>#N/A</v>
          </cell>
          <cell r="M372" t="e">
            <v>#N/A</v>
          </cell>
          <cell r="N372" t="e">
            <v>#N/A</v>
          </cell>
          <cell r="O372" t="e">
            <v>#N/A</v>
          </cell>
          <cell r="P372" t="e">
            <v>#N/A</v>
          </cell>
        </row>
        <row r="373">
          <cell r="B373" t="e">
            <v>#N/A</v>
          </cell>
          <cell r="C373" t="e">
            <v>#N/A</v>
          </cell>
          <cell r="D373" t="e">
            <v>#N/A</v>
          </cell>
          <cell r="E373" t="e">
            <v>#N/A</v>
          </cell>
          <cell r="F373" t="e">
            <v>#N/A</v>
          </cell>
          <cell r="G373" t="e">
            <v>#N/A</v>
          </cell>
          <cell r="H373" t="e">
            <v>#N/A</v>
          </cell>
          <cell r="I373" t="e">
            <v>#N/A</v>
          </cell>
          <cell r="J373" t="e">
            <v>#N/A</v>
          </cell>
          <cell r="K373" t="e">
            <v>#N/A</v>
          </cell>
          <cell r="L373" t="e">
            <v>#N/A</v>
          </cell>
          <cell r="M373" t="e">
            <v>#N/A</v>
          </cell>
          <cell r="N373" t="e">
            <v>#N/A</v>
          </cell>
          <cell r="O373" t="e">
            <v>#N/A</v>
          </cell>
          <cell r="P373" t="e">
            <v>#N/A</v>
          </cell>
        </row>
        <row r="374">
          <cell r="B374" t="e">
            <v>#N/A</v>
          </cell>
          <cell r="C374" t="e">
            <v>#N/A</v>
          </cell>
          <cell r="D374" t="e">
            <v>#N/A</v>
          </cell>
          <cell r="E374" t="e">
            <v>#N/A</v>
          </cell>
          <cell r="F374" t="e">
            <v>#N/A</v>
          </cell>
          <cell r="G374" t="e">
            <v>#N/A</v>
          </cell>
          <cell r="H374" t="e">
            <v>#N/A</v>
          </cell>
          <cell r="I374" t="e">
            <v>#N/A</v>
          </cell>
          <cell r="J374" t="e">
            <v>#N/A</v>
          </cell>
          <cell r="K374" t="e">
            <v>#N/A</v>
          </cell>
          <cell r="L374" t="e">
            <v>#N/A</v>
          </cell>
          <cell r="M374" t="e">
            <v>#N/A</v>
          </cell>
          <cell r="N374" t="e">
            <v>#N/A</v>
          </cell>
          <cell r="O374" t="e">
            <v>#N/A</v>
          </cell>
          <cell r="P374" t="e">
            <v>#N/A</v>
          </cell>
        </row>
        <row r="375">
          <cell r="B375" t="e">
            <v>#N/A</v>
          </cell>
          <cell r="C375" t="e">
            <v>#N/A</v>
          </cell>
          <cell r="D375" t="e">
            <v>#N/A</v>
          </cell>
          <cell r="E375" t="e">
            <v>#N/A</v>
          </cell>
          <cell r="F375" t="e">
            <v>#N/A</v>
          </cell>
          <cell r="G375" t="e">
            <v>#N/A</v>
          </cell>
          <cell r="H375" t="e">
            <v>#N/A</v>
          </cell>
          <cell r="I375" t="e">
            <v>#N/A</v>
          </cell>
          <cell r="J375" t="e">
            <v>#N/A</v>
          </cell>
          <cell r="K375" t="e">
            <v>#N/A</v>
          </cell>
          <cell r="L375" t="e">
            <v>#N/A</v>
          </cell>
          <cell r="M375" t="e">
            <v>#N/A</v>
          </cell>
          <cell r="N375" t="e">
            <v>#N/A</v>
          </cell>
          <cell r="O375" t="e">
            <v>#N/A</v>
          </cell>
          <cell r="P375" t="e">
            <v>#N/A</v>
          </cell>
        </row>
        <row r="376">
          <cell r="B376" t="e">
            <v>#N/A</v>
          </cell>
          <cell r="C376" t="e">
            <v>#N/A</v>
          </cell>
          <cell r="D376" t="e">
            <v>#N/A</v>
          </cell>
          <cell r="E376" t="e">
            <v>#N/A</v>
          </cell>
          <cell r="F376" t="e">
            <v>#N/A</v>
          </cell>
          <cell r="G376" t="e">
            <v>#N/A</v>
          </cell>
          <cell r="H376" t="e">
            <v>#N/A</v>
          </cell>
          <cell r="I376" t="e">
            <v>#N/A</v>
          </cell>
          <cell r="J376" t="e">
            <v>#N/A</v>
          </cell>
          <cell r="K376" t="e">
            <v>#N/A</v>
          </cell>
          <cell r="L376" t="e">
            <v>#N/A</v>
          </cell>
          <cell r="M376" t="e">
            <v>#N/A</v>
          </cell>
          <cell r="N376" t="e">
            <v>#N/A</v>
          </cell>
          <cell r="O376" t="e">
            <v>#N/A</v>
          </cell>
          <cell r="P376" t="e">
            <v>#N/A</v>
          </cell>
        </row>
        <row r="377">
          <cell r="B377" t="e">
            <v>#N/A</v>
          </cell>
          <cell r="C377" t="e">
            <v>#N/A</v>
          </cell>
          <cell r="D377" t="e">
            <v>#N/A</v>
          </cell>
          <cell r="E377" t="e">
            <v>#N/A</v>
          </cell>
          <cell r="F377" t="e">
            <v>#N/A</v>
          </cell>
          <cell r="G377" t="e">
            <v>#N/A</v>
          </cell>
          <cell r="H377" t="e">
            <v>#N/A</v>
          </cell>
          <cell r="I377" t="e">
            <v>#N/A</v>
          </cell>
          <cell r="J377" t="e">
            <v>#N/A</v>
          </cell>
          <cell r="K377" t="e">
            <v>#N/A</v>
          </cell>
          <cell r="L377" t="e">
            <v>#N/A</v>
          </cell>
          <cell r="M377" t="e">
            <v>#N/A</v>
          </cell>
          <cell r="N377" t="e">
            <v>#N/A</v>
          </cell>
          <cell r="O377" t="e">
            <v>#N/A</v>
          </cell>
          <cell r="P377" t="e">
            <v>#N/A</v>
          </cell>
        </row>
        <row r="378">
          <cell r="B378" t="e">
            <v>#N/A</v>
          </cell>
          <cell r="C378" t="e">
            <v>#N/A</v>
          </cell>
          <cell r="D378" t="e">
            <v>#N/A</v>
          </cell>
          <cell r="E378" t="e">
            <v>#N/A</v>
          </cell>
          <cell r="F378" t="e">
            <v>#N/A</v>
          </cell>
          <cell r="G378" t="e">
            <v>#N/A</v>
          </cell>
          <cell r="H378" t="e">
            <v>#N/A</v>
          </cell>
          <cell r="I378" t="e">
            <v>#N/A</v>
          </cell>
          <cell r="J378" t="e">
            <v>#N/A</v>
          </cell>
          <cell r="K378" t="e">
            <v>#N/A</v>
          </cell>
          <cell r="L378" t="e">
            <v>#N/A</v>
          </cell>
          <cell r="M378" t="e">
            <v>#N/A</v>
          </cell>
          <cell r="N378" t="e">
            <v>#N/A</v>
          </cell>
          <cell r="O378" t="e">
            <v>#N/A</v>
          </cell>
          <cell r="P378" t="e">
            <v>#N/A</v>
          </cell>
        </row>
        <row r="379">
          <cell r="B379" t="e">
            <v>#N/A</v>
          </cell>
          <cell r="C379" t="e">
            <v>#N/A</v>
          </cell>
          <cell r="D379" t="e">
            <v>#N/A</v>
          </cell>
          <cell r="E379" t="e">
            <v>#N/A</v>
          </cell>
          <cell r="F379" t="e">
            <v>#N/A</v>
          </cell>
          <cell r="G379" t="e">
            <v>#N/A</v>
          </cell>
          <cell r="H379" t="e">
            <v>#N/A</v>
          </cell>
          <cell r="I379" t="e">
            <v>#N/A</v>
          </cell>
          <cell r="J379" t="e">
            <v>#N/A</v>
          </cell>
          <cell r="K379" t="e">
            <v>#N/A</v>
          </cell>
          <cell r="L379" t="e">
            <v>#N/A</v>
          </cell>
          <cell r="M379" t="e">
            <v>#N/A</v>
          </cell>
          <cell r="N379" t="e">
            <v>#N/A</v>
          </cell>
          <cell r="O379" t="e">
            <v>#N/A</v>
          </cell>
          <cell r="P379" t="e">
            <v>#N/A</v>
          </cell>
        </row>
        <row r="380">
          <cell r="B380" t="e">
            <v>#N/A</v>
          </cell>
          <cell r="C380" t="e">
            <v>#N/A</v>
          </cell>
          <cell r="D380" t="e">
            <v>#N/A</v>
          </cell>
          <cell r="E380" t="e">
            <v>#N/A</v>
          </cell>
          <cell r="F380" t="e">
            <v>#N/A</v>
          </cell>
          <cell r="G380" t="e">
            <v>#N/A</v>
          </cell>
          <cell r="H380" t="e">
            <v>#N/A</v>
          </cell>
          <cell r="I380" t="e">
            <v>#N/A</v>
          </cell>
          <cell r="J380" t="e">
            <v>#N/A</v>
          </cell>
          <cell r="K380" t="e">
            <v>#N/A</v>
          </cell>
          <cell r="L380" t="e">
            <v>#N/A</v>
          </cell>
          <cell r="M380" t="e">
            <v>#N/A</v>
          </cell>
          <cell r="N380" t="e">
            <v>#N/A</v>
          </cell>
          <cell r="O380" t="e">
            <v>#N/A</v>
          </cell>
          <cell r="P380" t="e">
            <v>#N/A</v>
          </cell>
        </row>
        <row r="381">
          <cell r="B381" t="e">
            <v>#N/A</v>
          </cell>
          <cell r="C381" t="e">
            <v>#N/A</v>
          </cell>
          <cell r="D381" t="e">
            <v>#N/A</v>
          </cell>
          <cell r="E381" t="e">
            <v>#N/A</v>
          </cell>
          <cell r="F381" t="e">
            <v>#N/A</v>
          </cell>
          <cell r="G381" t="e">
            <v>#N/A</v>
          </cell>
          <cell r="H381" t="e">
            <v>#N/A</v>
          </cell>
          <cell r="I381" t="e">
            <v>#N/A</v>
          </cell>
          <cell r="J381" t="e">
            <v>#N/A</v>
          </cell>
          <cell r="K381" t="e">
            <v>#N/A</v>
          </cell>
          <cell r="L381" t="e">
            <v>#N/A</v>
          </cell>
          <cell r="M381" t="e">
            <v>#N/A</v>
          </cell>
          <cell r="N381" t="e">
            <v>#N/A</v>
          </cell>
          <cell r="O381" t="e">
            <v>#N/A</v>
          </cell>
          <cell r="P381" t="e">
            <v>#N/A</v>
          </cell>
        </row>
        <row r="382">
          <cell r="B382" t="e">
            <v>#N/A</v>
          </cell>
          <cell r="C382" t="e">
            <v>#N/A</v>
          </cell>
          <cell r="D382" t="e">
            <v>#N/A</v>
          </cell>
          <cell r="E382" t="e">
            <v>#N/A</v>
          </cell>
          <cell r="F382" t="e">
            <v>#N/A</v>
          </cell>
          <cell r="G382" t="e">
            <v>#N/A</v>
          </cell>
          <cell r="H382" t="e">
            <v>#N/A</v>
          </cell>
          <cell r="I382" t="e">
            <v>#N/A</v>
          </cell>
          <cell r="J382" t="e">
            <v>#N/A</v>
          </cell>
          <cell r="K382" t="e">
            <v>#N/A</v>
          </cell>
          <cell r="L382" t="e">
            <v>#N/A</v>
          </cell>
          <cell r="M382" t="e">
            <v>#N/A</v>
          </cell>
          <cell r="N382" t="e">
            <v>#N/A</v>
          </cell>
          <cell r="O382" t="e">
            <v>#N/A</v>
          </cell>
          <cell r="P382" t="e">
            <v>#N/A</v>
          </cell>
        </row>
        <row r="383">
          <cell r="B383" t="e">
            <v>#N/A</v>
          </cell>
          <cell r="C383" t="e">
            <v>#N/A</v>
          </cell>
          <cell r="D383" t="e">
            <v>#N/A</v>
          </cell>
          <cell r="E383" t="e">
            <v>#N/A</v>
          </cell>
          <cell r="F383" t="e">
            <v>#N/A</v>
          </cell>
          <cell r="G383" t="e">
            <v>#N/A</v>
          </cell>
          <cell r="H383" t="e">
            <v>#N/A</v>
          </cell>
          <cell r="I383" t="e">
            <v>#N/A</v>
          </cell>
          <cell r="J383" t="e">
            <v>#N/A</v>
          </cell>
          <cell r="K383" t="e">
            <v>#N/A</v>
          </cell>
          <cell r="L383" t="e">
            <v>#N/A</v>
          </cell>
          <cell r="M383" t="e">
            <v>#N/A</v>
          </cell>
          <cell r="N383" t="e">
            <v>#N/A</v>
          </cell>
          <cell r="O383" t="e">
            <v>#N/A</v>
          </cell>
          <cell r="P383" t="e">
            <v>#N/A</v>
          </cell>
        </row>
        <row r="384">
          <cell r="B384" t="e">
            <v>#N/A</v>
          </cell>
          <cell r="C384" t="e">
            <v>#N/A</v>
          </cell>
          <cell r="D384" t="e">
            <v>#N/A</v>
          </cell>
          <cell r="E384" t="e">
            <v>#N/A</v>
          </cell>
          <cell r="F384" t="e">
            <v>#N/A</v>
          </cell>
          <cell r="G384" t="e">
            <v>#N/A</v>
          </cell>
          <cell r="H384" t="e">
            <v>#N/A</v>
          </cell>
          <cell r="I384" t="e">
            <v>#N/A</v>
          </cell>
          <cell r="J384" t="e">
            <v>#N/A</v>
          </cell>
          <cell r="K384" t="e">
            <v>#N/A</v>
          </cell>
          <cell r="L384" t="e">
            <v>#N/A</v>
          </cell>
          <cell r="M384" t="e">
            <v>#N/A</v>
          </cell>
          <cell r="N384" t="e">
            <v>#N/A</v>
          </cell>
          <cell r="O384" t="e">
            <v>#N/A</v>
          </cell>
          <cell r="P384" t="e">
            <v>#N/A</v>
          </cell>
        </row>
        <row r="385">
          <cell r="B385" t="e">
            <v>#N/A</v>
          </cell>
          <cell r="C385" t="e">
            <v>#N/A</v>
          </cell>
          <cell r="D385" t="e">
            <v>#N/A</v>
          </cell>
          <cell r="E385" t="e">
            <v>#N/A</v>
          </cell>
          <cell r="F385" t="e">
            <v>#N/A</v>
          </cell>
          <cell r="G385" t="e">
            <v>#N/A</v>
          </cell>
          <cell r="H385" t="e">
            <v>#N/A</v>
          </cell>
          <cell r="I385" t="e">
            <v>#N/A</v>
          </cell>
          <cell r="J385" t="e">
            <v>#N/A</v>
          </cell>
          <cell r="K385" t="e">
            <v>#N/A</v>
          </cell>
          <cell r="L385" t="e">
            <v>#N/A</v>
          </cell>
          <cell r="M385" t="e">
            <v>#N/A</v>
          </cell>
          <cell r="N385" t="e">
            <v>#N/A</v>
          </cell>
          <cell r="O385" t="e">
            <v>#N/A</v>
          </cell>
          <cell r="P385" t="e">
            <v>#N/A</v>
          </cell>
        </row>
        <row r="386">
          <cell r="B386" t="e">
            <v>#N/A</v>
          </cell>
          <cell r="C386" t="e">
            <v>#N/A</v>
          </cell>
          <cell r="D386" t="e">
            <v>#N/A</v>
          </cell>
          <cell r="E386" t="e">
            <v>#N/A</v>
          </cell>
          <cell r="F386" t="e">
            <v>#N/A</v>
          </cell>
          <cell r="G386" t="e">
            <v>#N/A</v>
          </cell>
          <cell r="H386" t="e">
            <v>#N/A</v>
          </cell>
          <cell r="I386" t="e">
            <v>#N/A</v>
          </cell>
          <cell r="J386" t="e">
            <v>#N/A</v>
          </cell>
          <cell r="K386" t="e">
            <v>#N/A</v>
          </cell>
          <cell r="L386" t="e">
            <v>#N/A</v>
          </cell>
          <cell r="M386" t="e">
            <v>#N/A</v>
          </cell>
          <cell r="N386" t="e">
            <v>#N/A</v>
          </cell>
          <cell r="O386" t="e">
            <v>#N/A</v>
          </cell>
          <cell r="P386" t="e">
            <v>#N/A</v>
          </cell>
        </row>
        <row r="387">
          <cell r="B387" t="e">
            <v>#N/A</v>
          </cell>
          <cell r="C387" t="e">
            <v>#N/A</v>
          </cell>
          <cell r="D387" t="e">
            <v>#N/A</v>
          </cell>
          <cell r="E387" t="e">
            <v>#N/A</v>
          </cell>
          <cell r="F387" t="e">
            <v>#N/A</v>
          </cell>
          <cell r="G387" t="e">
            <v>#N/A</v>
          </cell>
          <cell r="H387" t="e">
            <v>#N/A</v>
          </cell>
          <cell r="I387" t="e">
            <v>#N/A</v>
          </cell>
          <cell r="J387" t="e">
            <v>#N/A</v>
          </cell>
          <cell r="K387" t="e">
            <v>#N/A</v>
          </cell>
          <cell r="L387" t="e">
            <v>#N/A</v>
          </cell>
          <cell r="M387" t="e">
            <v>#N/A</v>
          </cell>
          <cell r="N387" t="e">
            <v>#N/A</v>
          </cell>
          <cell r="O387" t="e">
            <v>#N/A</v>
          </cell>
          <cell r="P387" t="e">
            <v>#N/A</v>
          </cell>
        </row>
        <row r="388">
          <cell r="B388" t="e">
            <v>#N/A</v>
          </cell>
          <cell r="C388" t="e">
            <v>#N/A</v>
          </cell>
          <cell r="D388" t="e">
            <v>#N/A</v>
          </cell>
          <cell r="E388" t="e">
            <v>#N/A</v>
          </cell>
          <cell r="F388" t="e">
            <v>#N/A</v>
          </cell>
          <cell r="G388" t="e">
            <v>#N/A</v>
          </cell>
          <cell r="H388" t="e">
            <v>#N/A</v>
          </cell>
          <cell r="I388" t="e">
            <v>#N/A</v>
          </cell>
          <cell r="J388" t="e">
            <v>#N/A</v>
          </cell>
          <cell r="K388" t="e">
            <v>#N/A</v>
          </cell>
          <cell r="L388" t="e">
            <v>#N/A</v>
          </cell>
          <cell r="M388" t="e">
            <v>#N/A</v>
          </cell>
          <cell r="N388" t="e">
            <v>#N/A</v>
          </cell>
          <cell r="O388" t="e">
            <v>#N/A</v>
          </cell>
          <cell r="P388" t="e">
            <v>#N/A</v>
          </cell>
        </row>
        <row r="389">
          <cell r="B389" t="e">
            <v>#N/A</v>
          </cell>
          <cell r="C389" t="e">
            <v>#N/A</v>
          </cell>
          <cell r="D389" t="e">
            <v>#N/A</v>
          </cell>
          <cell r="E389" t="e">
            <v>#N/A</v>
          </cell>
          <cell r="F389" t="e">
            <v>#N/A</v>
          </cell>
          <cell r="G389" t="e">
            <v>#N/A</v>
          </cell>
          <cell r="H389" t="e">
            <v>#N/A</v>
          </cell>
          <cell r="I389" t="e">
            <v>#N/A</v>
          </cell>
          <cell r="J389" t="e">
            <v>#N/A</v>
          </cell>
          <cell r="K389" t="e">
            <v>#N/A</v>
          </cell>
          <cell r="L389" t="e">
            <v>#N/A</v>
          </cell>
          <cell r="M389" t="e">
            <v>#N/A</v>
          </cell>
          <cell r="N389" t="e">
            <v>#N/A</v>
          </cell>
          <cell r="O389" t="e">
            <v>#N/A</v>
          </cell>
          <cell r="P389" t="e">
            <v>#N/A</v>
          </cell>
        </row>
        <row r="390">
          <cell r="B390" t="e">
            <v>#N/A</v>
          </cell>
          <cell r="C390" t="e">
            <v>#N/A</v>
          </cell>
          <cell r="D390" t="e">
            <v>#N/A</v>
          </cell>
          <cell r="E390" t="e">
            <v>#N/A</v>
          </cell>
          <cell r="F390" t="e">
            <v>#N/A</v>
          </cell>
          <cell r="G390" t="e">
            <v>#N/A</v>
          </cell>
          <cell r="H390" t="e">
            <v>#N/A</v>
          </cell>
          <cell r="I390" t="e">
            <v>#N/A</v>
          </cell>
          <cell r="J390" t="e">
            <v>#N/A</v>
          </cell>
          <cell r="K390" t="e">
            <v>#N/A</v>
          </cell>
          <cell r="L390" t="e">
            <v>#N/A</v>
          </cell>
          <cell r="M390" t="e">
            <v>#N/A</v>
          </cell>
          <cell r="N390" t="e">
            <v>#N/A</v>
          </cell>
          <cell r="O390" t="e">
            <v>#N/A</v>
          </cell>
          <cell r="P390" t="e">
            <v>#N/A</v>
          </cell>
        </row>
        <row r="391">
          <cell r="B391" t="e">
            <v>#N/A</v>
          </cell>
          <cell r="C391" t="e">
            <v>#N/A</v>
          </cell>
          <cell r="D391" t="e">
            <v>#N/A</v>
          </cell>
          <cell r="E391" t="e">
            <v>#N/A</v>
          </cell>
          <cell r="F391" t="e">
            <v>#N/A</v>
          </cell>
          <cell r="G391" t="e">
            <v>#N/A</v>
          </cell>
          <cell r="H391" t="e">
            <v>#N/A</v>
          </cell>
          <cell r="I391" t="e">
            <v>#N/A</v>
          </cell>
          <cell r="J391" t="e">
            <v>#N/A</v>
          </cell>
          <cell r="K391" t="e">
            <v>#N/A</v>
          </cell>
          <cell r="L391" t="e">
            <v>#N/A</v>
          </cell>
          <cell r="M391" t="e">
            <v>#N/A</v>
          </cell>
          <cell r="N391" t="e">
            <v>#N/A</v>
          </cell>
          <cell r="O391" t="e">
            <v>#N/A</v>
          </cell>
          <cell r="P391" t="e">
            <v>#N/A</v>
          </cell>
        </row>
        <row r="392">
          <cell r="B392" t="e">
            <v>#N/A</v>
          </cell>
          <cell r="C392" t="e">
            <v>#N/A</v>
          </cell>
          <cell r="D392" t="e">
            <v>#N/A</v>
          </cell>
          <cell r="E392" t="e">
            <v>#N/A</v>
          </cell>
          <cell r="F392" t="e">
            <v>#N/A</v>
          </cell>
          <cell r="G392" t="e">
            <v>#N/A</v>
          </cell>
          <cell r="H392" t="e">
            <v>#N/A</v>
          </cell>
          <cell r="I392" t="e">
            <v>#N/A</v>
          </cell>
          <cell r="J392" t="e">
            <v>#N/A</v>
          </cell>
          <cell r="K392" t="e">
            <v>#N/A</v>
          </cell>
          <cell r="L392" t="e">
            <v>#N/A</v>
          </cell>
          <cell r="M392" t="e">
            <v>#N/A</v>
          </cell>
          <cell r="N392" t="e">
            <v>#N/A</v>
          </cell>
          <cell r="O392" t="e">
            <v>#N/A</v>
          </cell>
          <cell r="P392" t="e">
            <v>#N/A</v>
          </cell>
        </row>
        <row r="393">
          <cell r="B393" t="e">
            <v>#N/A</v>
          </cell>
          <cell r="C393" t="e">
            <v>#N/A</v>
          </cell>
          <cell r="D393" t="e">
            <v>#N/A</v>
          </cell>
          <cell r="E393" t="e">
            <v>#N/A</v>
          </cell>
          <cell r="F393" t="e">
            <v>#N/A</v>
          </cell>
          <cell r="G393" t="e">
            <v>#N/A</v>
          </cell>
          <cell r="H393" t="e">
            <v>#N/A</v>
          </cell>
          <cell r="I393" t="e">
            <v>#N/A</v>
          </cell>
          <cell r="J393" t="e">
            <v>#N/A</v>
          </cell>
          <cell r="K393" t="e">
            <v>#N/A</v>
          </cell>
          <cell r="L393" t="e">
            <v>#N/A</v>
          </cell>
          <cell r="M393" t="e">
            <v>#N/A</v>
          </cell>
          <cell r="N393" t="e">
            <v>#N/A</v>
          </cell>
          <cell r="O393" t="e">
            <v>#N/A</v>
          </cell>
          <cell r="P393" t="e">
            <v>#N/A</v>
          </cell>
        </row>
        <row r="394">
          <cell r="B394" t="e">
            <v>#N/A</v>
          </cell>
          <cell r="C394" t="e">
            <v>#N/A</v>
          </cell>
          <cell r="D394" t="e">
            <v>#N/A</v>
          </cell>
          <cell r="E394" t="e">
            <v>#N/A</v>
          </cell>
          <cell r="F394" t="e">
            <v>#N/A</v>
          </cell>
          <cell r="G394" t="e">
            <v>#N/A</v>
          </cell>
          <cell r="H394" t="e">
            <v>#N/A</v>
          </cell>
          <cell r="I394" t="e">
            <v>#N/A</v>
          </cell>
          <cell r="J394" t="e">
            <v>#N/A</v>
          </cell>
          <cell r="K394" t="e">
            <v>#N/A</v>
          </cell>
          <cell r="L394" t="e">
            <v>#N/A</v>
          </cell>
          <cell r="M394" t="e">
            <v>#N/A</v>
          </cell>
          <cell r="N394" t="e">
            <v>#N/A</v>
          </cell>
          <cell r="O394" t="e">
            <v>#N/A</v>
          </cell>
          <cell r="P394" t="e">
            <v>#N/A</v>
          </cell>
        </row>
        <row r="395">
          <cell r="B395" t="e">
            <v>#N/A</v>
          </cell>
          <cell r="C395" t="e">
            <v>#N/A</v>
          </cell>
          <cell r="D395" t="e">
            <v>#N/A</v>
          </cell>
          <cell r="E395" t="e">
            <v>#N/A</v>
          </cell>
          <cell r="F395" t="e">
            <v>#N/A</v>
          </cell>
          <cell r="G395" t="e">
            <v>#N/A</v>
          </cell>
          <cell r="H395" t="e">
            <v>#N/A</v>
          </cell>
          <cell r="I395" t="e">
            <v>#N/A</v>
          </cell>
          <cell r="J395" t="e">
            <v>#N/A</v>
          </cell>
          <cell r="K395" t="e">
            <v>#N/A</v>
          </cell>
          <cell r="L395" t="e">
            <v>#N/A</v>
          </cell>
          <cell r="M395" t="e">
            <v>#N/A</v>
          </cell>
          <cell r="N395" t="e">
            <v>#N/A</v>
          </cell>
          <cell r="O395" t="e">
            <v>#N/A</v>
          </cell>
          <cell r="P395" t="e">
            <v>#N/A</v>
          </cell>
        </row>
        <row r="396">
          <cell r="B396" t="e">
            <v>#N/A</v>
          </cell>
          <cell r="C396" t="e">
            <v>#N/A</v>
          </cell>
          <cell r="D396" t="e">
            <v>#N/A</v>
          </cell>
          <cell r="E396" t="e">
            <v>#N/A</v>
          </cell>
          <cell r="F396" t="e">
            <v>#N/A</v>
          </cell>
          <cell r="G396" t="e">
            <v>#N/A</v>
          </cell>
          <cell r="H396" t="e">
            <v>#N/A</v>
          </cell>
          <cell r="I396" t="e">
            <v>#N/A</v>
          </cell>
          <cell r="J396" t="e">
            <v>#N/A</v>
          </cell>
          <cell r="K396" t="e">
            <v>#N/A</v>
          </cell>
          <cell r="L396" t="e">
            <v>#N/A</v>
          </cell>
          <cell r="M396" t="e">
            <v>#N/A</v>
          </cell>
          <cell r="N396" t="e">
            <v>#N/A</v>
          </cell>
          <cell r="O396" t="e">
            <v>#N/A</v>
          </cell>
          <cell r="P396" t="e">
            <v>#N/A</v>
          </cell>
        </row>
        <row r="397">
          <cell r="B397" t="e">
            <v>#N/A</v>
          </cell>
          <cell r="C397" t="e">
            <v>#N/A</v>
          </cell>
          <cell r="D397" t="e">
            <v>#N/A</v>
          </cell>
          <cell r="E397" t="e">
            <v>#N/A</v>
          </cell>
          <cell r="F397" t="e">
            <v>#N/A</v>
          </cell>
          <cell r="G397" t="e">
            <v>#N/A</v>
          </cell>
          <cell r="H397" t="e">
            <v>#N/A</v>
          </cell>
          <cell r="I397" t="e">
            <v>#N/A</v>
          </cell>
          <cell r="J397" t="e">
            <v>#N/A</v>
          </cell>
          <cell r="K397" t="e">
            <v>#N/A</v>
          </cell>
          <cell r="L397" t="e">
            <v>#N/A</v>
          </cell>
          <cell r="M397" t="e">
            <v>#N/A</v>
          </cell>
          <cell r="N397" t="e">
            <v>#N/A</v>
          </cell>
          <cell r="O397" t="e">
            <v>#N/A</v>
          </cell>
          <cell r="P397" t="e">
            <v>#N/A</v>
          </cell>
        </row>
        <row r="398">
          <cell r="B398" t="e">
            <v>#N/A</v>
          </cell>
          <cell r="C398" t="e">
            <v>#N/A</v>
          </cell>
          <cell r="D398" t="e">
            <v>#N/A</v>
          </cell>
          <cell r="E398" t="e">
            <v>#N/A</v>
          </cell>
          <cell r="F398" t="e">
            <v>#N/A</v>
          </cell>
          <cell r="G398" t="e">
            <v>#N/A</v>
          </cell>
          <cell r="H398" t="e">
            <v>#N/A</v>
          </cell>
          <cell r="I398" t="e">
            <v>#N/A</v>
          </cell>
          <cell r="J398" t="e">
            <v>#N/A</v>
          </cell>
          <cell r="K398" t="e">
            <v>#N/A</v>
          </cell>
          <cell r="L398" t="e">
            <v>#N/A</v>
          </cell>
          <cell r="M398" t="e">
            <v>#N/A</v>
          </cell>
          <cell r="N398" t="e">
            <v>#N/A</v>
          </cell>
          <cell r="O398" t="e">
            <v>#N/A</v>
          </cell>
          <cell r="P398" t="e">
            <v>#N/A</v>
          </cell>
        </row>
        <row r="399">
          <cell r="B399" t="e">
            <v>#N/A</v>
          </cell>
          <cell r="C399" t="e">
            <v>#N/A</v>
          </cell>
          <cell r="D399" t="e">
            <v>#N/A</v>
          </cell>
          <cell r="E399" t="e">
            <v>#N/A</v>
          </cell>
          <cell r="F399" t="e">
            <v>#N/A</v>
          </cell>
          <cell r="G399" t="e">
            <v>#N/A</v>
          </cell>
          <cell r="H399" t="e">
            <v>#N/A</v>
          </cell>
          <cell r="I399" t="e">
            <v>#N/A</v>
          </cell>
          <cell r="J399" t="e">
            <v>#N/A</v>
          </cell>
          <cell r="K399" t="e">
            <v>#N/A</v>
          </cell>
          <cell r="L399" t="e">
            <v>#N/A</v>
          </cell>
          <cell r="M399" t="e">
            <v>#N/A</v>
          </cell>
          <cell r="N399" t="e">
            <v>#N/A</v>
          </cell>
          <cell r="O399" t="e">
            <v>#N/A</v>
          </cell>
          <cell r="P399" t="e">
            <v>#N/A</v>
          </cell>
        </row>
        <row r="400">
          <cell r="B400" t="e">
            <v>#N/A</v>
          </cell>
          <cell r="C400" t="e">
            <v>#N/A</v>
          </cell>
          <cell r="D400" t="e">
            <v>#N/A</v>
          </cell>
          <cell r="E400" t="e">
            <v>#N/A</v>
          </cell>
          <cell r="F400" t="e">
            <v>#N/A</v>
          </cell>
          <cell r="G400" t="e">
            <v>#N/A</v>
          </cell>
          <cell r="H400" t="e">
            <v>#N/A</v>
          </cell>
          <cell r="I400" t="e">
            <v>#N/A</v>
          </cell>
          <cell r="J400" t="e">
            <v>#N/A</v>
          </cell>
          <cell r="K400" t="e">
            <v>#N/A</v>
          </cell>
          <cell r="L400" t="e">
            <v>#N/A</v>
          </cell>
          <cell r="M400" t="e">
            <v>#N/A</v>
          </cell>
          <cell r="N400" t="e">
            <v>#N/A</v>
          </cell>
          <cell r="O400" t="e">
            <v>#N/A</v>
          </cell>
          <cell r="P400" t="e">
            <v>#N/A</v>
          </cell>
        </row>
        <row r="401">
          <cell r="B401" t="e">
            <v>#N/A</v>
          </cell>
          <cell r="C401" t="e">
            <v>#N/A</v>
          </cell>
          <cell r="D401" t="e">
            <v>#N/A</v>
          </cell>
          <cell r="E401" t="e">
            <v>#N/A</v>
          </cell>
          <cell r="F401" t="e">
            <v>#N/A</v>
          </cell>
          <cell r="G401" t="e">
            <v>#N/A</v>
          </cell>
          <cell r="H401" t="e">
            <v>#N/A</v>
          </cell>
          <cell r="I401" t="e">
            <v>#N/A</v>
          </cell>
          <cell r="J401" t="e">
            <v>#N/A</v>
          </cell>
          <cell r="K401" t="e">
            <v>#N/A</v>
          </cell>
          <cell r="L401" t="e">
            <v>#N/A</v>
          </cell>
          <cell r="M401" t="e">
            <v>#N/A</v>
          </cell>
          <cell r="N401" t="e">
            <v>#N/A</v>
          </cell>
          <cell r="O401" t="e">
            <v>#N/A</v>
          </cell>
          <cell r="P401" t="e">
            <v>#N/A</v>
          </cell>
        </row>
        <row r="402">
          <cell r="B402" t="e">
            <v>#N/A</v>
          </cell>
          <cell r="C402" t="e">
            <v>#N/A</v>
          </cell>
          <cell r="D402" t="e">
            <v>#N/A</v>
          </cell>
          <cell r="E402" t="e">
            <v>#N/A</v>
          </cell>
          <cell r="F402" t="e">
            <v>#N/A</v>
          </cell>
          <cell r="G402" t="e">
            <v>#N/A</v>
          </cell>
          <cell r="H402" t="e">
            <v>#N/A</v>
          </cell>
          <cell r="I402" t="e">
            <v>#N/A</v>
          </cell>
          <cell r="J402" t="e">
            <v>#N/A</v>
          </cell>
          <cell r="K402" t="e">
            <v>#N/A</v>
          </cell>
          <cell r="L402" t="e">
            <v>#N/A</v>
          </cell>
          <cell r="M402" t="e">
            <v>#N/A</v>
          </cell>
          <cell r="N402" t="e">
            <v>#N/A</v>
          </cell>
          <cell r="O402" t="e">
            <v>#N/A</v>
          </cell>
          <cell r="P402" t="e">
            <v>#N/A</v>
          </cell>
        </row>
        <row r="403">
          <cell r="B403" t="e">
            <v>#N/A</v>
          </cell>
          <cell r="C403" t="e">
            <v>#N/A</v>
          </cell>
          <cell r="D403" t="e">
            <v>#N/A</v>
          </cell>
          <cell r="E403" t="e">
            <v>#N/A</v>
          </cell>
          <cell r="F403" t="e">
            <v>#N/A</v>
          </cell>
          <cell r="G403" t="e">
            <v>#N/A</v>
          </cell>
          <cell r="H403" t="e">
            <v>#N/A</v>
          </cell>
          <cell r="I403" t="e">
            <v>#N/A</v>
          </cell>
          <cell r="J403" t="e">
            <v>#N/A</v>
          </cell>
          <cell r="K403" t="e">
            <v>#N/A</v>
          </cell>
          <cell r="L403" t="e">
            <v>#N/A</v>
          </cell>
          <cell r="M403" t="e">
            <v>#N/A</v>
          </cell>
          <cell r="N403" t="e">
            <v>#N/A</v>
          </cell>
          <cell r="O403" t="e">
            <v>#N/A</v>
          </cell>
          <cell r="P403" t="e">
            <v>#N/A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4:O603" totalsRowShown="0" headerRowDxfId="16" dataDxfId="15">
  <autoFilter ref="A14:O603" xr:uid="{00000000-0009-0000-0100-000001000000}"/>
  <tableColumns count="15">
    <tableColumn id="1" xr3:uid="{00000000-0010-0000-0000-000001000000}" name="Product" dataDxfId="14"/>
    <tableColumn id="2" xr3:uid="{00000000-0010-0000-0000-000002000000}" name="Supplier" dataDxfId="13"/>
    <tableColumn id="3" xr3:uid="{00000000-0010-0000-0000-000003000000}" name="Consumption [kg]" dataDxfId="12"/>
    <tableColumn id="14" xr3:uid="{00000000-0010-0000-0000-00000E000000}" name="Note" dataDxfId="11"/>
    <tableColumn id="4" xr3:uid="{00000000-0010-0000-0000-000004000000}" name="ID#" dataDxfId="10"/>
    <tableColumn id="15" xr3:uid="{00000000-0010-0000-0000-00000F000000}" name="Name lookup" dataDxfId="9">
      <calculatedColumnFormula>IF(Tabel1[[#This Row],[ID'#]]="","",+VLOOKUP(Tabel1[[#This Row],[ID'#]],'[1]Product overview'!$B:$P,2,FALSE))</calculatedColumnFormula>
    </tableColumn>
    <tableColumn id="5" xr3:uid="{00000000-0010-0000-0000-000005000000}" name="Status" dataDxfId="8">
      <calculatedColumnFormula>IF(Tabel1[[#This Row],[ID'#]]="","",+VLOOKUP(Tabel1[[#This Row],[ID'#]],'[1]Product overview'!$B:$P,5,FALSE))</calculatedColumnFormula>
    </tableColumn>
    <tableColumn id="6" xr3:uid="{00000000-0010-0000-0000-000006000000}" name="100xH410+10xH411+H412" dataDxfId="7">
      <calculatedColumnFormula>IF(Tabel1[[#This Row],[ID'#]]="","",+VLOOKUP(Tabel1[[#This Row],[ID'#]],'[1]Product overview'!$B:$P,8,FALSE))</calculatedColumnFormula>
    </tableColumn>
    <tableColumn id="7" xr3:uid="{00000000-0010-0000-0000-000007000000}" name="CDV" dataDxfId="6">
      <calculatedColumnFormula>IF(Tabel1[[#This Row],[ID'#]]="","",+VLOOKUP(Tabel1[[#This Row],[ID'#]],'[1]Product overview'!$B:$P,9,FALSE))</calculatedColumnFormula>
    </tableColumn>
    <tableColumn id="8" xr3:uid="{00000000-0010-0000-0000-000008000000}" name="Cl" dataDxfId="5">
      <calculatedColumnFormula>IF(Tabel1[[#This Row],[ID'#]]="","",+VLOOKUP(Tabel1[[#This Row],[ID'#]],'[1]Product overview'!$B:$P,10,FALSE))</calculatedColumnFormula>
    </tableColumn>
    <tableColumn id="9" xr3:uid="{00000000-0010-0000-0000-000009000000}" name="P" dataDxfId="4">
      <calculatedColumnFormula>IF(Tabel1[[#This Row],[ID'#]]="","",+VLOOKUP(Tabel1[[#This Row],[ID'#]],'[1]Product overview'!$B:$P,11,FALSE))</calculatedColumnFormula>
    </tableColumn>
    <tableColumn id="10" xr3:uid="{00000000-0010-0000-0000-00000A000000}" name="anNBO" dataDxfId="3">
      <calculatedColumnFormula>IF(Tabel1[[#This Row],[ID'#]]="","",+VLOOKUP(Tabel1[[#This Row],[ID'#]],'[1]Product overview'!$B:$P,12,FALSE))</calculatedColumnFormula>
    </tableColumn>
    <tableColumn id="11" xr3:uid="{00000000-0010-0000-0000-00000B000000}" name="May be excluded in calculation of O18?" dataDxfId="2">
      <calculatedColumnFormula>IF(Tabel1[[#This Row],[ID'#]]="","",+VLOOKUP(Tabel1[[#This Row],[ID'#]],'[1]Product overview'!$B:$P,13,FALSE))</calculatedColumnFormula>
    </tableColumn>
    <tableColumn id="12" xr3:uid="{00000000-0010-0000-0000-00000C000000}" name="Ecolabelled?" dataDxfId="1">
      <calculatedColumnFormula>IF(Tabel1[[#This Row],[ID'#]]="","",+VLOOKUP(Tabel1[[#This Row],[ID'#]],'[1]Product overview'!$B:$P,14,FALSE))</calculatedColumnFormula>
    </tableColumn>
    <tableColumn id="13" xr3:uid="{00000000-0010-0000-0000-00000D000000}" name="Licence no." dataDxfId="0">
      <calculatedColumnFormula>IF(Tabel1[[#This Row],[ID'#]]="","",+VLOOKUP(Tabel1[[#This Row],[ID'#]],'[1]Product overview'!$B:$P,15,FALSE))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5"/>
  <sheetViews>
    <sheetView showGridLines="0" tabSelected="1" topLeftCell="B6" workbookViewId="0">
      <selection activeCell="AG16" sqref="AG16"/>
    </sheetView>
  </sheetViews>
  <sheetFormatPr defaultColWidth="9.140625" defaultRowHeight="12.6"/>
  <cols>
    <col min="1" max="2" width="4.42578125" style="1" customWidth="1"/>
    <col min="3" max="3" width="45.5703125" style="2" customWidth="1"/>
    <col min="4" max="4" width="40.85546875" style="2" customWidth="1"/>
    <col min="5" max="5" width="18.5703125" style="2" customWidth="1"/>
    <col min="6" max="6" width="13.5703125" style="2" customWidth="1"/>
    <col min="7" max="7" width="19.140625" style="2" customWidth="1"/>
    <col min="8" max="9" width="9.140625" style="2" customWidth="1"/>
    <col min="10" max="12" width="9.140625" style="2" hidden="1" customWidth="1"/>
    <col min="13" max="13" width="21.5703125" style="2" hidden="1" customWidth="1"/>
    <col min="14" max="14" width="11.42578125" style="2" hidden="1" customWidth="1"/>
    <col min="15" max="17" width="9.140625" style="2" hidden="1" customWidth="1"/>
    <col min="18" max="18" width="9.140625" style="2" customWidth="1"/>
    <col min="19" max="19" width="9.140625" style="2"/>
    <col min="20" max="20" width="9.140625" style="2" hidden="1" customWidth="1"/>
    <col min="21" max="21" width="41" style="2" hidden="1" customWidth="1"/>
    <col min="22" max="22" width="52.85546875" style="2" hidden="1" customWidth="1"/>
    <col min="23" max="23" width="57.5703125" style="2" hidden="1" customWidth="1"/>
    <col min="24" max="24" width="46.140625" style="2" hidden="1" customWidth="1"/>
    <col min="25" max="28" width="41" style="2" hidden="1" customWidth="1"/>
    <col min="29" max="29" width="64.42578125" style="2" hidden="1" customWidth="1"/>
    <col min="30" max="30" width="55.140625" style="2" hidden="1" customWidth="1"/>
    <col min="31" max="16384" width="9.140625" style="2"/>
  </cols>
  <sheetData>
    <row r="1" spans="1:30" ht="6" customHeight="1"/>
    <row r="2" spans="1:30" ht="6" customHeight="1"/>
    <row r="3" spans="1:30">
      <c r="C3" s="16" t="s">
        <v>0</v>
      </c>
      <c r="D3" s="98" t="s">
        <v>1</v>
      </c>
      <c r="T3" s="2" t="s">
        <v>2</v>
      </c>
    </row>
    <row r="4" spans="1:30" ht="5.25" customHeight="1">
      <c r="J4" s="2" t="s">
        <v>3</v>
      </c>
      <c r="T4" s="2" t="s">
        <v>4</v>
      </c>
    </row>
    <row r="5" spans="1:30" ht="6.75" customHeight="1" thickBot="1">
      <c r="E5" s="3"/>
      <c r="J5" s="16" t="s">
        <v>5</v>
      </c>
      <c r="K5" s="16" t="s">
        <v>6</v>
      </c>
      <c r="L5" s="16" t="s">
        <v>7</v>
      </c>
      <c r="M5" s="16" t="s">
        <v>8</v>
      </c>
      <c r="N5" s="16" t="s">
        <v>9</v>
      </c>
      <c r="O5" s="16" t="s">
        <v>10</v>
      </c>
      <c r="P5" s="16" t="s">
        <v>11</v>
      </c>
      <c r="Q5" s="16" t="s">
        <v>12</v>
      </c>
      <c r="R5" s="16"/>
      <c r="T5" s="2" t="s">
        <v>1</v>
      </c>
      <c r="U5" s="2" t="s">
        <v>13</v>
      </c>
      <c r="V5" s="2" t="s">
        <v>14</v>
      </c>
      <c r="W5" s="2" t="s">
        <v>15</v>
      </c>
      <c r="X5" s="2" t="s">
        <v>16</v>
      </c>
      <c r="Y5" s="2" t="s">
        <v>17</v>
      </c>
      <c r="Z5" s="2" t="s">
        <v>18</v>
      </c>
      <c r="AA5" s="2" t="s">
        <v>19</v>
      </c>
      <c r="AB5" s="2" t="s">
        <v>20</v>
      </c>
      <c r="AC5" s="2" t="s">
        <v>21</v>
      </c>
      <c r="AD5" s="2" t="s">
        <v>22</v>
      </c>
    </row>
    <row r="6" spans="1:30" ht="23.25" customHeight="1" thickBot="1">
      <c r="B6" s="4"/>
      <c r="C6" s="5" t="str">
        <f>+HLOOKUP(D3&amp;"1",$U$5:$AF$29,2,FALSE)</f>
        <v>Textilkategorier</v>
      </c>
      <c r="D6" s="5" t="str">
        <f>+HLOOKUP(D3&amp;"2",$U$5:$AF$29,2,FALSE)</f>
        <v xml:space="preserve">Underkategorier </v>
      </c>
      <c r="E6" s="14" t="s">
        <v>23</v>
      </c>
      <c r="F6" s="15" t="s">
        <v>24</v>
      </c>
      <c r="G6" s="15" t="s">
        <v>25</v>
      </c>
      <c r="J6" s="16" t="s">
        <v>26</v>
      </c>
      <c r="K6" s="16" t="s">
        <v>27</v>
      </c>
      <c r="L6" s="16" t="s">
        <v>28</v>
      </c>
      <c r="M6" s="16" t="s">
        <v>29</v>
      </c>
      <c r="N6" s="16" t="s">
        <v>30</v>
      </c>
      <c r="O6" s="16" t="s">
        <v>31</v>
      </c>
      <c r="P6" s="16" t="s">
        <v>32</v>
      </c>
      <c r="Q6" s="16" t="s">
        <v>33</v>
      </c>
      <c r="R6" s="16"/>
      <c r="U6" s="5" t="s">
        <v>34</v>
      </c>
      <c r="V6" s="5" t="s">
        <v>35</v>
      </c>
      <c r="W6" s="5" t="s">
        <v>36</v>
      </c>
      <c r="X6" s="5" t="s">
        <v>37</v>
      </c>
      <c r="Y6" s="5" t="s">
        <v>36</v>
      </c>
      <c r="Z6" s="5" t="s">
        <v>35</v>
      </c>
      <c r="AA6" s="5" t="s">
        <v>36</v>
      </c>
      <c r="AB6" s="5" t="s">
        <v>35</v>
      </c>
      <c r="AC6" s="5" t="s">
        <v>38</v>
      </c>
      <c r="AD6" s="5" t="s">
        <v>35</v>
      </c>
    </row>
    <row r="7" spans="1:30" ht="12.75">
      <c r="A7" s="1" t="s">
        <v>39</v>
      </c>
      <c r="B7" s="4" t="s">
        <v>40</v>
      </c>
      <c r="C7" s="137" t="str">
        <f>+HLOOKUP(D3&amp;"1",$U$5:$AF$34,3,FALSE)</f>
        <v>Arbetskläder till industri, kök, slakteri, fiskeindustri och liknande</v>
      </c>
      <c r="D7" s="95" t="str">
        <f>+HLOOKUP(D3&amp;"2",$U$5:$AF$34,3,FALSE)</f>
        <v>Vita arbetskläder från t.ex. livsmedelsindustrin</v>
      </c>
      <c r="E7" s="88"/>
      <c r="F7" s="9" t="str">
        <f>IFERROR(+E7/$E$36,"")</f>
        <v/>
      </c>
      <c r="G7" s="9" t="str">
        <f>IFERROR(+E7/$E$37,"")</f>
        <v/>
      </c>
      <c r="J7" s="20">
        <v>2.1</v>
      </c>
      <c r="K7" s="21">
        <v>385</v>
      </c>
      <c r="L7" s="99">
        <v>19.5</v>
      </c>
      <c r="M7" s="20">
        <v>1.3</v>
      </c>
      <c r="N7" s="21">
        <v>180000</v>
      </c>
      <c r="O7" s="21">
        <v>1500</v>
      </c>
      <c r="P7" s="20">
        <v>0.6</v>
      </c>
      <c r="Q7" s="20">
        <v>1.75</v>
      </c>
      <c r="R7" s="104"/>
      <c r="U7" s="137" t="s">
        <v>41</v>
      </c>
      <c r="V7" s="93" t="s">
        <v>42</v>
      </c>
      <c r="W7" s="137" t="s">
        <v>43</v>
      </c>
      <c r="X7" s="93" t="s">
        <v>44</v>
      </c>
      <c r="Y7" s="137"/>
      <c r="Z7" s="93"/>
      <c r="AA7" s="137"/>
      <c r="AB7" s="93"/>
      <c r="AC7" s="137" t="s">
        <v>45</v>
      </c>
      <c r="AD7" s="93" t="s">
        <v>46</v>
      </c>
    </row>
    <row r="8" spans="1:30" ht="12.95" thickBot="1">
      <c r="B8" s="4" t="s">
        <v>47</v>
      </c>
      <c r="C8" s="140"/>
      <c r="D8" s="96" t="str">
        <f>+HLOOKUP(D3&amp;"2",$U$5:$AF$34,4,FALSE)</f>
        <v>Kökstextilier och handdukar</v>
      </c>
      <c r="E8" s="88"/>
      <c r="F8" s="9" t="str">
        <f t="shared" ref="F7:F29" si="0">IFERROR(+E8/$E$36,"")</f>
        <v/>
      </c>
      <c r="G8" s="9" t="str">
        <f t="shared" ref="G7:G25" si="1">IFERROR(+E8/$E$37,"")</f>
        <v/>
      </c>
      <c r="J8" s="20">
        <v>2.1</v>
      </c>
      <c r="K8" s="21">
        <v>385</v>
      </c>
      <c r="L8" s="99">
        <v>19.5</v>
      </c>
      <c r="M8" s="20">
        <v>1.3</v>
      </c>
      <c r="N8" s="101">
        <v>180000</v>
      </c>
      <c r="O8" s="21">
        <v>1875</v>
      </c>
      <c r="P8" s="20">
        <v>0.6</v>
      </c>
      <c r="Q8" s="99">
        <v>1.75</v>
      </c>
      <c r="R8" s="105"/>
      <c r="U8" s="140"/>
      <c r="V8" s="91" t="s">
        <v>48</v>
      </c>
      <c r="W8" s="140"/>
      <c r="X8" s="91" t="s">
        <v>49</v>
      </c>
      <c r="Y8" s="140"/>
      <c r="Z8" s="91"/>
      <c r="AA8" s="140"/>
      <c r="AB8" s="91"/>
      <c r="AC8" s="140"/>
      <c r="AD8" s="91" t="s">
        <v>50</v>
      </c>
    </row>
    <row r="9" spans="1:30" ht="12.95" thickBot="1">
      <c r="B9" s="4" t="s">
        <v>51</v>
      </c>
      <c r="C9" s="138" t="str">
        <f>+HLOOKUP(D3&amp;"1",$U$5:$AF$34,5,FALSE)</f>
        <v xml:space="preserve">Kökstextilier (torkdukar och handdukar) </v>
      </c>
      <c r="D9" s="96" t="str">
        <f>+HLOOKUP(D3&amp;"2",$U$5:$AF$34,5,FALSE)</f>
        <v xml:space="preserve">Färgade arbetskläder och andra textilier  </v>
      </c>
      <c r="E9" s="88"/>
      <c r="F9" s="9" t="str">
        <f t="shared" si="0"/>
        <v/>
      </c>
      <c r="G9" s="9" t="str">
        <f t="shared" si="1"/>
        <v/>
      </c>
      <c r="J9" s="20">
        <v>2.1</v>
      </c>
      <c r="K9" s="21">
        <v>385</v>
      </c>
      <c r="L9" s="99">
        <v>19.5</v>
      </c>
      <c r="M9" s="20">
        <v>1.3</v>
      </c>
      <c r="N9" s="101">
        <v>180000</v>
      </c>
      <c r="O9" s="21">
        <v>0</v>
      </c>
      <c r="P9" s="99">
        <v>0.6</v>
      </c>
      <c r="Q9" s="99">
        <v>1.75</v>
      </c>
      <c r="R9" s="105"/>
      <c r="U9" s="138" t="s">
        <v>52</v>
      </c>
      <c r="V9" s="91" t="s">
        <v>53</v>
      </c>
      <c r="W9" s="138" t="s">
        <v>54</v>
      </c>
      <c r="X9" s="91" t="s">
        <v>55</v>
      </c>
      <c r="Y9" s="92"/>
      <c r="Z9" s="91"/>
      <c r="AA9" s="92"/>
      <c r="AB9" s="91"/>
      <c r="AC9" s="92" t="s">
        <v>56</v>
      </c>
      <c r="AD9" s="91" t="s">
        <v>57</v>
      </c>
    </row>
    <row r="10" spans="1:30" ht="12.95" thickBot="1">
      <c r="B10" s="4" t="s">
        <v>58</v>
      </c>
      <c r="C10" s="141"/>
      <c r="D10" s="96" t="str">
        <f>+HLOOKUP(D3&amp;"2",$U$5:$AF$34,6,FALSE)</f>
        <v>Arbetskläder från fiskeindustrin</v>
      </c>
      <c r="E10" s="88"/>
      <c r="F10" s="9" t="str">
        <f t="shared" si="0"/>
        <v/>
      </c>
      <c r="G10" s="9" t="str">
        <f t="shared" si="1"/>
        <v/>
      </c>
      <c r="J10" s="24">
        <v>2.5</v>
      </c>
      <c r="K10" s="25">
        <v>465</v>
      </c>
      <c r="L10" s="26">
        <v>19.5</v>
      </c>
      <c r="M10" s="24">
        <v>1.3</v>
      </c>
      <c r="N10" s="102">
        <v>180000</v>
      </c>
      <c r="O10" s="25">
        <v>2000</v>
      </c>
      <c r="P10" s="26">
        <v>0.6</v>
      </c>
      <c r="Q10" s="26">
        <v>1.75</v>
      </c>
      <c r="R10" s="105"/>
      <c r="U10" s="141"/>
      <c r="V10" s="91" t="s">
        <v>59</v>
      </c>
      <c r="W10" s="141"/>
      <c r="X10" s="91" t="s">
        <v>60</v>
      </c>
      <c r="Y10" s="93"/>
      <c r="Z10" s="91"/>
      <c r="AA10" s="93"/>
      <c r="AB10" s="91"/>
      <c r="AC10" s="93"/>
      <c r="AD10" s="91" t="s">
        <v>61</v>
      </c>
    </row>
    <row r="11" spans="1:30" ht="12.95" thickBot="1">
      <c r="A11" s="1" t="s">
        <v>62</v>
      </c>
      <c r="B11" s="4" t="s">
        <v>63</v>
      </c>
      <c r="C11" s="90" t="str">
        <f>+HLOOKUP(D3&amp;"1",$U$5:$AF$34,7,FALSE)</f>
        <v>Arbetskläder till institution/handel/service</v>
      </c>
      <c r="D11" s="96" t="str">
        <f>+HLOOKUP(D3&amp;"2",$U$5:$AF$34,7,FALSE)</f>
        <v xml:space="preserve">Vitt </v>
      </c>
      <c r="E11" s="88"/>
      <c r="F11" s="9" t="str">
        <f t="shared" si="0"/>
        <v/>
      </c>
      <c r="G11" s="9" t="str">
        <f t="shared" si="1"/>
        <v/>
      </c>
      <c r="J11" s="22">
        <v>1.75</v>
      </c>
      <c r="K11" s="23">
        <v>310</v>
      </c>
      <c r="L11" s="100">
        <v>16.5</v>
      </c>
      <c r="M11" s="22">
        <v>1.3</v>
      </c>
      <c r="N11" s="103">
        <v>140000</v>
      </c>
      <c r="O11" s="23">
        <v>150</v>
      </c>
      <c r="P11" s="100">
        <v>0.4</v>
      </c>
      <c r="Q11" s="100">
        <v>1.25</v>
      </c>
      <c r="R11" s="105"/>
      <c r="U11" s="90" t="s">
        <v>64</v>
      </c>
      <c r="V11" s="91" t="s">
        <v>65</v>
      </c>
      <c r="W11" s="90" t="s">
        <v>66</v>
      </c>
      <c r="X11" s="91" t="s">
        <v>67</v>
      </c>
      <c r="Y11" s="90"/>
      <c r="Z11" s="91"/>
      <c r="AA11" s="90"/>
      <c r="AB11" s="91"/>
      <c r="AC11" s="90" t="s">
        <v>68</v>
      </c>
      <c r="AD11" s="91" t="s">
        <v>69</v>
      </c>
    </row>
    <row r="12" spans="1:30" ht="12.95" thickBot="1">
      <c r="B12" s="4" t="s">
        <v>70</v>
      </c>
      <c r="C12" s="93" t="str">
        <f>+HLOOKUP(D3&amp;"1",$U$5:$AF$34,8,FALSE)</f>
        <v>Skor</v>
      </c>
      <c r="D12" s="96" t="str">
        <f>+HLOOKUP(D3&amp;"2",$U$5:$AF$34,8,FALSE)</f>
        <v>Annat</v>
      </c>
      <c r="E12" s="88"/>
      <c r="F12" s="9" t="str">
        <f t="shared" si="0"/>
        <v/>
      </c>
      <c r="G12" s="9" t="str">
        <f t="shared" si="1"/>
        <v/>
      </c>
      <c r="J12" s="24">
        <v>1.75</v>
      </c>
      <c r="K12" s="25">
        <v>310</v>
      </c>
      <c r="L12" s="26">
        <v>16.5</v>
      </c>
      <c r="M12" s="24">
        <v>1.3</v>
      </c>
      <c r="N12" s="102">
        <v>140000</v>
      </c>
      <c r="O12" s="25">
        <v>0</v>
      </c>
      <c r="P12" s="24">
        <v>0.4</v>
      </c>
      <c r="Q12" s="24">
        <v>1.25</v>
      </c>
      <c r="R12" s="104"/>
      <c r="U12" s="93" t="s">
        <v>71</v>
      </c>
      <c r="V12" s="91" t="s">
        <v>72</v>
      </c>
      <c r="W12" s="93" t="s">
        <v>73</v>
      </c>
      <c r="X12" s="91" t="s">
        <v>74</v>
      </c>
      <c r="Y12" s="93"/>
      <c r="Z12" s="91"/>
      <c r="AA12" s="93"/>
      <c r="AB12" s="91"/>
      <c r="AC12" s="93" t="s">
        <v>75</v>
      </c>
      <c r="AD12" s="91" t="s">
        <v>76</v>
      </c>
    </row>
    <row r="13" spans="1:30" ht="12.95" thickBot="1">
      <c r="A13" s="1" t="s">
        <v>77</v>
      </c>
      <c r="B13" s="4" t="s">
        <v>78</v>
      </c>
      <c r="C13" s="137" t="str">
        <f>+HLOOKUP(D3&amp;"1",$U$5:$AF$34,9,FALSE)</f>
        <v>Hotell</v>
      </c>
      <c r="D13" s="96" t="str">
        <f>+HLOOKUP(D3&amp;"2",$U$5:$AF$34,9,FALSE)</f>
        <v>Hotellinne</v>
      </c>
      <c r="E13" s="88"/>
      <c r="F13" s="9" t="str">
        <f t="shared" si="0"/>
        <v/>
      </c>
      <c r="G13" s="9" t="str">
        <f t="shared" si="1"/>
        <v/>
      </c>
      <c r="J13" s="22">
        <v>1.45</v>
      </c>
      <c r="K13" s="23">
        <v>255</v>
      </c>
      <c r="L13" s="100">
        <v>13.5</v>
      </c>
      <c r="M13" s="22">
        <v>1.3</v>
      </c>
      <c r="N13" s="103">
        <v>75000</v>
      </c>
      <c r="O13" s="23">
        <v>115</v>
      </c>
      <c r="P13" s="22">
        <v>0.25</v>
      </c>
      <c r="Q13" s="22">
        <v>0.7</v>
      </c>
      <c r="R13" s="104"/>
      <c r="U13" s="137" t="s">
        <v>79</v>
      </c>
      <c r="V13" s="91" t="s">
        <v>80</v>
      </c>
      <c r="W13" s="137" t="s">
        <v>81</v>
      </c>
      <c r="X13" s="91" t="s">
        <v>82</v>
      </c>
      <c r="Y13" s="137"/>
      <c r="Z13" s="91"/>
      <c r="AA13" s="137"/>
      <c r="AB13" s="91"/>
      <c r="AC13" s="137" t="s">
        <v>83</v>
      </c>
      <c r="AD13" s="91" t="s">
        <v>84</v>
      </c>
    </row>
    <row r="14" spans="1:30" ht="12.95" thickBot="1">
      <c r="B14" s="4" t="s">
        <v>85</v>
      </c>
      <c r="C14" s="139"/>
      <c r="D14" s="96" t="str">
        <f>+HLOOKUP(D3&amp;"2",$U$5:$AF$34,10,FALSE)</f>
        <v>Stuglogilinne</v>
      </c>
      <c r="E14" s="88"/>
      <c r="F14" s="9" t="str">
        <f t="shared" si="0"/>
        <v/>
      </c>
      <c r="G14" s="9" t="str">
        <f t="shared" si="1"/>
        <v/>
      </c>
      <c r="J14" s="24">
        <v>1.7</v>
      </c>
      <c r="K14" s="25">
        <v>305</v>
      </c>
      <c r="L14" s="26">
        <v>13.5</v>
      </c>
      <c r="M14" s="24">
        <v>1.3</v>
      </c>
      <c r="N14" s="102">
        <v>80000</v>
      </c>
      <c r="O14" s="25">
        <v>115</v>
      </c>
      <c r="P14" s="24">
        <v>0.25</v>
      </c>
      <c r="Q14" s="24">
        <v>0.7</v>
      </c>
      <c r="R14" s="104"/>
      <c r="U14" s="139"/>
      <c r="V14" s="91" t="s">
        <v>86</v>
      </c>
      <c r="W14" s="139"/>
      <c r="X14" s="91" t="s">
        <v>87</v>
      </c>
      <c r="Y14" s="139"/>
      <c r="Z14" s="91"/>
      <c r="AA14" s="139"/>
      <c r="AB14" s="91"/>
      <c r="AC14" s="139"/>
      <c r="AD14" s="91" t="s">
        <v>88</v>
      </c>
    </row>
    <row r="15" spans="1:30" ht="12.95" thickBot="1">
      <c r="A15" s="1" t="s">
        <v>89</v>
      </c>
      <c r="B15" s="4" t="s">
        <v>90</v>
      </c>
      <c r="C15" s="137" t="str">
        <f>+HLOOKUP(D3&amp;"1",$U$5:$AF$34,11,FALSE)</f>
        <v>Restaurang</v>
      </c>
      <c r="D15" s="96" t="str">
        <f>+HLOOKUP(D3&amp;"2",$U$5:$AF$34,11,FALSE)</f>
        <v xml:space="preserve">Vita dukar  </v>
      </c>
      <c r="E15" s="88"/>
      <c r="F15" s="9" t="str">
        <f t="shared" si="0"/>
        <v/>
      </c>
      <c r="G15" s="9" t="str">
        <f t="shared" si="1"/>
        <v/>
      </c>
      <c r="J15" s="22">
        <v>2.25</v>
      </c>
      <c r="K15" s="23">
        <v>420</v>
      </c>
      <c r="L15" s="100">
        <v>17</v>
      </c>
      <c r="M15" s="22">
        <v>1.3</v>
      </c>
      <c r="N15" s="103">
        <v>100000</v>
      </c>
      <c r="O15" s="23">
        <v>265</v>
      </c>
      <c r="P15" s="22">
        <v>0.35</v>
      </c>
      <c r="Q15" s="22">
        <v>1.1000000000000001</v>
      </c>
      <c r="R15" s="104"/>
      <c r="U15" s="137" t="s">
        <v>91</v>
      </c>
      <c r="V15" s="91" t="s">
        <v>92</v>
      </c>
      <c r="W15" s="137" t="s">
        <v>93</v>
      </c>
      <c r="X15" s="91" t="s">
        <v>94</v>
      </c>
      <c r="Y15" s="137"/>
      <c r="Z15" s="91"/>
      <c r="AA15" s="137"/>
      <c r="AB15" s="91"/>
      <c r="AC15" s="137" t="s">
        <v>95</v>
      </c>
      <c r="AD15" s="91" t="s">
        <v>96</v>
      </c>
    </row>
    <row r="16" spans="1:30" ht="12.95" thickBot="1">
      <c r="B16" s="4" t="s">
        <v>97</v>
      </c>
      <c r="C16" s="138"/>
      <c r="D16" s="96" t="str">
        <f>+HLOOKUP(D3&amp;"2",$U$5:$AF$34,12,FALSE)</f>
        <v>Vita servetter</v>
      </c>
      <c r="E16" s="88"/>
      <c r="F16" s="9" t="str">
        <f t="shared" si="0"/>
        <v/>
      </c>
      <c r="G16" s="9" t="str">
        <f t="shared" si="1"/>
        <v/>
      </c>
      <c r="J16" s="20">
        <v>2.25</v>
      </c>
      <c r="K16" s="21">
        <v>420</v>
      </c>
      <c r="L16" s="99">
        <v>17</v>
      </c>
      <c r="M16" s="20">
        <v>1.3</v>
      </c>
      <c r="N16" s="21">
        <v>100000</v>
      </c>
      <c r="O16" s="21">
        <v>1500</v>
      </c>
      <c r="P16" s="20">
        <v>0.35</v>
      </c>
      <c r="Q16" s="20">
        <v>1.1000000000000001</v>
      </c>
      <c r="R16" s="104"/>
      <c r="U16" s="138"/>
      <c r="V16" s="91" t="s">
        <v>98</v>
      </c>
      <c r="W16" s="138"/>
      <c r="X16" s="91" t="s">
        <v>99</v>
      </c>
      <c r="Y16" s="138"/>
      <c r="Z16" s="91"/>
      <c r="AA16" s="138"/>
      <c r="AB16" s="91"/>
      <c r="AC16" s="138"/>
      <c r="AD16" s="91" t="s">
        <v>100</v>
      </c>
    </row>
    <row r="17" spans="1:30" ht="12.95" thickBot="1">
      <c r="B17" s="4" t="s">
        <v>101</v>
      </c>
      <c r="C17" s="139"/>
      <c r="D17" s="96" t="str">
        <f>+HLOOKUP(D3&amp;"2",$U$5:$AF$34,13,FALSE)</f>
        <v>Färgade dukar och andra textilier</v>
      </c>
      <c r="E17" s="88"/>
      <c r="F17" s="9" t="str">
        <f t="shared" si="0"/>
        <v/>
      </c>
      <c r="G17" s="9" t="str">
        <f t="shared" si="1"/>
        <v/>
      </c>
      <c r="J17" s="24">
        <v>2.25</v>
      </c>
      <c r="K17" s="25">
        <v>420</v>
      </c>
      <c r="L17" s="26">
        <v>17</v>
      </c>
      <c r="M17" s="24">
        <v>1.3</v>
      </c>
      <c r="N17" s="25">
        <v>100000</v>
      </c>
      <c r="O17" s="25">
        <v>0</v>
      </c>
      <c r="P17" s="24">
        <v>0.35</v>
      </c>
      <c r="Q17" s="24">
        <v>1.1000000000000001</v>
      </c>
      <c r="R17" s="104"/>
      <c r="U17" s="139"/>
      <c r="V17" s="91" t="s">
        <v>102</v>
      </c>
      <c r="W17" s="139"/>
      <c r="X17" s="91" t="s">
        <v>103</v>
      </c>
      <c r="Y17" s="139"/>
      <c r="Z17" s="91"/>
      <c r="AA17" s="139"/>
      <c r="AB17" s="91"/>
      <c r="AC17" s="139"/>
      <c r="AD17" s="91" t="s">
        <v>104</v>
      </c>
    </row>
    <row r="18" spans="1:30" ht="12.95" thickBot="1">
      <c r="A18" s="1" t="s">
        <v>105</v>
      </c>
      <c r="B18" s="4" t="s">
        <v>106</v>
      </c>
      <c r="C18" s="137" t="str">
        <f>+HLOOKUP(D3&amp;"1",$U$5:$AF$34,14,FALSE)</f>
        <v>Sjukhus/vårdhem</v>
      </c>
      <c r="D18" s="96" t="str">
        <f>+HLOOKUP(D3&amp;"2",$U$5:$AF$34,14,FALSE)</f>
        <v xml:space="preserve">Blodfläckade och nedsmittade textilier </v>
      </c>
      <c r="E18" s="88"/>
      <c r="F18" s="9" t="str">
        <f t="shared" si="0"/>
        <v/>
      </c>
      <c r="G18" s="9" t="str">
        <f t="shared" si="1"/>
        <v/>
      </c>
      <c r="J18" s="22">
        <v>2.25</v>
      </c>
      <c r="K18" s="23">
        <v>415</v>
      </c>
      <c r="L18" s="100">
        <v>13.5</v>
      </c>
      <c r="M18" s="22">
        <v>1.3</v>
      </c>
      <c r="N18" s="23">
        <v>100000</v>
      </c>
      <c r="O18" s="23">
        <v>1725</v>
      </c>
      <c r="P18" s="22">
        <v>0.3</v>
      </c>
      <c r="Q18" s="22">
        <v>1</v>
      </c>
      <c r="R18" s="104"/>
      <c r="U18" s="137" t="s">
        <v>107</v>
      </c>
      <c r="V18" s="91" t="s">
        <v>108</v>
      </c>
      <c r="W18" s="137" t="s">
        <v>109</v>
      </c>
      <c r="X18" s="94" t="s">
        <v>110</v>
      </c>
      <c r="Y18" s="137"/>
      <c r="Z18" s="91"/>
      <c r="AA18" s="137"/>
      <c r="AB18" s="91"/>
      <c r="AC18" s="137" t="s">
        <v>111</v>
      </c>
      <c r="AD18" s="91" t="s">
        <v>112</v>
      </c>
    </row>
    <row r="19" spans="1:30" ht="12.95" thickBot="1">
      <c r="B19" s="4" t="s">
        <v>113</v>
      </c>
      <c r="C19" s="139"/>
      <c r="D19" s="96" t="str">
        <f>+HLOOKUP(D3&amp;"2",$U$5:$AF$34,15,FALSE)</f>
        <v>Andra textilier</v>
      </c>
      <c r="E19" s="88"/>
      <c r="F19" s="9" t="str">
        <f t="shared" si="0"/>
        <v/>
      </c>
      <c r="G19" s="9" t="str">
        <f t="shared" si="1"/>
        <v/>
      </c>
      <c r="J19" s="24">
        <v>2.1</v>
      </c>
      <c r="K19" s="25">
        <v>385</v>
      </c>
      <c r="L19" s="26">
        <v>13.5</v>
      </c>
      <c r="M19" s="24">
        <v>1.3</v>
      </c>
      <c r="N19" s="25">
        <v>100000</v>
      </c>
      <c r="O19" s="25">
        <v>115</v>
      </c>
      <c r="P19" s="24">
        <v>0.3</v>
      </c>
      <c r="Q19" s="24">
        <v>1</v>
      </c>
      <c r="R19" s="104"/>
      <c r="U19" s="139"/>
      <c r="V19" s="91" t="s">
        <v>114</v>
      </c>
      <c r="W19" s="139"/>
      <c r="X19" s="91" t="s">
        <v>115</v>
      </c>
      <c r="Y19" s="139"/>
      <c r="Z19" s="91"/>
      <c r="AA19" s="139"/>
      <c r="AB19" s="91"/>
      <c r="AC19" s="139"/>
      <c r="AD19" s="91" t="s">
        <v>116</v>
      </c>
    </row>
    <row r="20" spans="1:30" ht="12.95" thickBot="1">
      <c r="A20" s="1" t="s">
        <v>117</v>
      </c>
      <c r="B20" s="4" t="s">
        <v>118</v>
      </c>
      <c r="C20" s="93" t="str">
        <f>+HLOOKUP(D3&amp;"1",$U$5:$AF$34,16,FALSE)</f>
        <v>Täcken och kuddar</v>
      </c>
      <c r="D20" s="96"/>
      <c r="E20" s="88"/>
      <c r="F20" s="9" t="str">
        <f t="shared" si="0"/>
        <v/>
      </c>
      <c r="G20" s="9" t="str">
        <f t="shared" si="1"/>
        <v/>
      </c>
      <c r="J20" s="27">
        <v>2.5</v>
      </c>
      <c r="K20" s="28">
        <v>465</v>
      </c>
      <c r="L20" s="29">
        <v>24</v>
      </c>
      <c r="M20" s="27">
        <v>1.3</v>
      </c>
      <c r="N20" s="28">
        <v>60000</v>
      </c>
      <c r="O20" s="28">
        <v>0</v>
      </c>
      <c r="P20" s="27">
        <v>0.25</v>
      </c>
      <c r="Q20" s="27">
        <v>0.7</v>
      </c>
      <c r="R20" s="104"/>
      <c r="U20" s="93" t="s">
        <v>119</v>
      </c>
      <c r="V20" s="91"/>
      <c r="W20" s="93" t="s">
        <v>120</v>
      </c>
      <c r="X20" s="91"/>
      <c r="Y20" s="93"/>
      <c r="Z20" s="91"/>
      <c r="AA20" s="93"/>
      <c r="AB20" s="91"/>
      <c r="AC20" s="93" t="s">
        <v>121</v>
      </c>
      <c r="AD20" s="91"/>
    </row>
    <row r="21" spans="1:30">
      <c r="A21" s="1" t="s">
        <v>122</v>
      </c>
      <c r="B21" s="4" t="s">
        <v>123</v>
      </c>
      <c r="C21" s="93" t="str">
        <f>+HLOOKUP(D3&amp;"1",$U$5:$AF$34,17,FALSE)</f>
        <v>Moppar  och rengöringsdukar</v>
      </c>
      <c r="D21" s="96"/>
      <c r="E21" s="88"/>
      <c r="F21" s="9" t="str">
        <f t="shared" si="0"/>
        <v/>
      </c>
      <c r="G21" s="9" t="str">
        <f t="shared" si="1"/>
        <v/>
      </c>
      <c r="J21" s="27">
        <v>2.15</v>
      </c>
      <c r="K21" s="28">
        <v>395</v>
      </c>
      <c r="L21" s="29">
        <v>17</v>
      </c>
      <c r="M21" s="27">
        <v>1.3</v>
      </c>
      <c r="N21" s="28">
        <v>100000</v>
      </c>
      <c r="O21" s="28">
        <v>0</v>
      </c>
      <c r="P21" s="27">
        <v>0.35</v>
      </c>
      <c r="Q21" s="27">
        <v>1</v>
      </c>
      <c r="R21" s="104"/>
      <c r="U21" s="93" t="s">
        <v>124</v>
      </c>
      <c r="V21" s="91"/>
      <c r="W21" s="93" t="s">
        <v>125</v>
      </c>
      <c r="X21" s="91"/>
      <c r="Y21" s="93"/>
      <c r="Z21" s="91"/>
      <c r="AA21" s="93"/>
      <c r="AB21" s="91"/>
      <c r="AC21" s="93" t="s">
        <v>126</v>
      </c>
      <c r="AD21" s="91"/>
    </row>
    <row r="22" spans="1:30" ht="12.95" thickBot="1">
      <c r="A22" s="1" t="s">
        <v>127</v>
      </c>
      <c r="B22" s="4" t="s">
        <v>128</v>
      </c>
      <c r="C22" s="93" t="str">
        <f>+HLOOKUP(D3&amp;"1",$U$5:$AF$34,18,FALSE)</f>
        <v>Offshore-mattor</v>
      </c>
      <c r="D22" s="96"/>
      <c r="E22" s="88"/>
      <c r="F22" s="9" t="str">
        <f t="shared" si="0"/>
        <v/>
      </c>
      <c r="G22" s="9" t="str">
        <f t="shared" si="1"/>
        <v/>
      </c>
      <c r="J22" s="27">
        <v>0.8</v>
      </c>
      <c r="K22" s="28">
        <v>140</v>
      </c>
      <c r="L22" s="29">
        <v>7</v>
      </c>
      <c r="M22" s="27">
        <v>1.3</v>
      </c>
      <c r="N22" s="28">
        <v>100000</v>
      </c>
      <c r="O22" s="28">
        <v>0</v>
      </c>
      <c r="P22" s="27">
        <v>0.35</v>
      </c>
      <c r="Q22" s="27">
        <v>1</v>
      </c>
      <c r="R22" s="104"/>
      <c r="U22" s="93" t="s">
        <v>129</v>
      </c>
      <c r="V22" s="91"/>
      <c r="W22" s="93" t="s">
        <v>130</v>
      </c>
      <c r="X22" s="91"/>
      <c r="Y22" s="93"/>
      <c r="Z22" s="91"/>
      <c r="AA22" s="93"/>
      <c r="AB22" s="91"/>
      <c r="AC22" s="93" t="s">
        <v>131</v>
      </c>
      <c r="AD22" s="91"/>
    </row>
    <row r="23" spans="1:30" ht="12.95" thickBot="1">
      <c r="A23" s="1" t="s">
        <v>132</v>
      </c>
      <c r="B23" s="4" t="s">
        <v>133</v>
      </c>
      <c r="C23" s="93" t="str">
        <f>+HLOOKUP(D3&amp;"1",$U$5:$AF$34,19,FALSE)</f>
        <v xml:space="preserve">Andra mattor </v>
      </c>
      <c r="D23" s="96"/>
      <c r="E23" s="88"/>
      <c r="F23" s="9" t="str">
        <f t="shared" si="0"/>
        <v/>
      </c>
      <c r="G23" s="9" t="str">
        <f t="shared" si="1"/>
        <v/>
      </c>
      <c r="J23" s="27">
        <v>0.7</v>
      </c>
      <c r="K23" s="28">
        <v>120</v>
      </c>
      <c r="L23" s="29">
        <v>6.5</v>
      </c>
      <c r="M23" s="27">
        <v>1.3</v>
      </c>
      <c r="N23" s="28">
        <v>60000</v>
      </c>
      <c r="O23" s="28">
        <v>0</v>
      </c>
      <c r="P23" s="27">
        <v>0.25</v>
      </c>
      <c r="Q23" s="27">
        <v>0.75</v>
      </c>
      <c r="R23" s="104"/>
      <c r="U23" s="93" t="s">
        <v>134</v>
      </c>
      <c r="V23" s="91"/>
      <c r="W23" s="93" t="s">
        <v>135</v>
      </c>
      <c r="X23" s="91"/>
      <c r="Y23" s="93"/>
      <c r="Z23" s="91"/>
      <c r="AA23" s="93"/>
      <c r="AB23" s="91"/>
      <c r="AC23" s="93" t="s">
        <v>136</v>
      </c>
      <c r="AD23" s="91"/>
    </row>
    <row r="24" spans="1:30" ht="12.95" thickBot="1">
      <c r="A24" s="1" t="s">
        <v>137</v>
      </c>
      <c r="B24" s="4" t="s">
        <v>138</v>
      </c>
      <c r="C24" s="93" t="str">
        <f>+HLOOKUP(D3&amp;"1",$U$5:$AF$34,20,FALSE)</f>
        <v>Tyghandduksrullar</v>
      </c>
      <c r="D24" s="96"/>
      <c r="E24" s="88"/>
      <c r="F24" s="9" t="str">
        <f t="shared" si="0"/>
        <v/>
      </c>
      <c r="G24" s="9" t="str">
        <f t="shared" si="1"/>
        <v/>
      </c>
      <c r="J24" s="27">
        <v>1.7</v>
      </c>
      <c r="K24" s="28">
        <v>300</v>
      </c>
      <c r="L24" s="29">
        <v>12</v>
      </c>
      <c r="M24" s="27">
        <v>1.3</v>
      </c>
      <c r="N24" s="28">
        <v>60000</v>
      </c>
      <c r="O24" s="28">
        <v>20</v>
      </c>
      <c r="P24" s="27">
        <v>0.25</v>
      </c>
      <c r="Q24" s="27">
        <v>0.6</v>
      </c>
      <c r="R24" s="104"/>
      <c r="U24" s="93" t="s">
        <v>139</v>
      </c>
      <c r="V24" s="91"/>
      <c r="W24" s="93" t="s">
        <v>140</v>
      </c>
      <c r="X24" s="91"/>
      <c r="Y24" s="93"/>
      <c r="Z24" s="91"/>
      <c r="AA24" s="93"/>
      <c r="AB24" s="91"/>
      <c r="AC24" s="93" t="s">
        <v>141</v>
      </c>
      <c r="AD24" s="91"/>
    </row>
    <row r="25" spans="1:30" ht="12.95" thickBot="1">
      <c r="A25" s="1" t="s">
        <v>142</v>
      </c>
      <c r="B25" s="4" t="s">
        <v>143</v>
      </c>
      <c r="C25" s="93" t="str">
        <f>+HLOOKUP(D3&amp;"1",$U$5:$AF$34,21,FALSE)</f>
        <v>Industritorkdukar</v>
      </c>
      <c r="D25" s="96"/>
      <c r="E25" s="88"/>
      <c r="F25" s="9" t="str">
        <f t="shared" si="0"/>
        <v/>
      </c>
      <c r="G25" s="9" t="str">
        <f t="shared" si="1"/>
        <v/>
      </c>
      <c r="J25" s="27">
        <v>3.1</v>
      </c>
      <c r="K25" s="28">
        <v>590</v>
      </c>
      <c r="L25" s="29">
        <v>11</v>
      </c>
      <c r="M25" s="27">
        <v>1.3</v>
      </c>
      <c r="N25" s="28">
        <v>160000</v>
      </c>
      <c r="O25" s="28">
        <v>0</v>
      </c>
      <c r="P25" s="27">
        <v>0.5</v>
      </c>
      <c r="Q25" s="27">
        <v>1.5</v>
      </c>
      <c r="R25" s="104"/>
      <c r="U25" s="93" t="s">
        <v>144</v>
      </c>
      <c r="V25" s="91"/>
      <c r="W25" s="93" t="s">
        <v>145</v>
      </c>
      <c r="X25" s="91"/>
      <c r="Y25" s="93"/>
      <c r="Z25" s="91"/>
      <c r="AA25" s="93"/>
      <c r="AB25" s="91"/>
      <c r="AC25" s="93" t="s">
        <v>146</v>
      </c>
      <c r="AD25" s="91"/>
    </row>
    <row r="26" spans="1:30" ht="12.95" thickBot="1">
      <c r="A26" s="1" t="s">
        <v>147</v>
      </c>
      <c r="B26" s="4" t="s">
        <v>148</v>
      </c>
      <c r="C26" s="93" t="str">
        <f>+HLOOKUP(D3&amp;"1",$U$5:$AF$34,22,FALSE)</f>
        <v xml:space="preserve">Kemtvätt </v>
      </c>
      <c r="D26" s="96"/>
      <c r="E26" s="88"/>
      <c r="F26" s="9" t="str">
        <f t="shared" si="0"/>
        <v/>
      </c>
      <c r="G26" s="11"/>
      <c r="J26" s="27">
        <v>0</v>
      </c>
      <c r="K26" s="28">
        <v>0</v>
      </c>
      <c r="L26" s="29">
        <v>0</v>
      </c>
      <c r="M26" s="27">
        <v>0</v>
      </c>
      <c r="N26" s="28">
        <v>0</v>
      </c>
      <c r="O26" s="28">
        <v>0</v>
      </c>
      <c r="P26" s="27">
        <v>0</v>
      </c>
      <c r="Q26" s="27">
        <v>0</v>
      </c>
      <c r="R26" s="104"/>
      <c r="U26" s="93" t="s">
        <v>149</v>
      </c>
      <c r="V26" s="91"/>
      <c r="W26" s="93" t="s">
        <v>150</v>
      </c>
      <c r="X26" s="91"/>
      <c r="Y26" s="93"/>
      <c r="Z26" s="91"/>
      <c r="AA26" s="93"/>
      <c r="AB26" s="91"/>
      <c r="AC26" s="93" t="s">
        <v>151</v>
      </c>
      <c r="AD26" s="91"/>
    </row>
    <row r="27" spans="1:30" ht="12.95" thickBot="1">
      <c r="A27" s="1" t="s">
        <v>152</v>
      </c>
      <c r="B27" s="4" t="s">
        <v>153</v>
      </c>
      <c r="C27" s="137" t="str">
        <f>+HLOOKUP(D3&amp;"1",$U$5:$AF$34,23,FALSE)</f>
        <v>Privata kläder från hushåll/institutioner</v>
      </c>
      <c r="D27" s="96" t="str">
        <f>+HLOOKUP(D3&amp;"2",$U$5:$AF$34,23,FALSE)</f>
        <v xml:space="preserve">Vitt </v>
      </c>
      <c r="E27" s="88"/>
      <c r="F27" s="9" t="str">
        <f t="shared" si="0"/>
        <v/>
      </c>
      <c r="G27" s="9" t="str">
        <f>IFERROR(+E27/$E$37,"")</f>
        <v/>
      </c>
      <c r="J27" s="22">
        <v>2.75</v>
      </c>
      <c r="K27" s="23">
        <v>515</v>
      </c>
      <c r="L27" s="100">
        <v>17</v>
      </c>
      <c r="M27" s="22">
        <v>1.3</v>
      </c>
      <c r="N27" s="23">
        <v>140000</v>
      </c>
      <c r="O27" s="23">
        <v>150</v>
      </c>
      <c r="P27" s="22">
        <v>0.4</v>
      </c>
      <c r="Q27" s="22">
        <v>1.25</v>
      </c>
      <c r="R27" s="104"/>
      <c r="U27" s="137" t="s">
        <v>154</v>
      </c>
      <c r="V27" s="91" t="s">
        <v>65</v>
      </c>
      <c r="W27" s="137" t="s">
        <v>155</v>
      </c>
      <c r="X27" s="91" t="s">
        <v>67</v>
      </c>
      <c r="Y27" s="137"/>
      <c r="Z27" s="91"/>
      <c r="AA27" s="137"/>
      <c r="AB27" s="91"/>
      <c r="AC27" s="137" t="s">
        <v>156</v>
      </c>
      <c r="AD27" s="91" t="s">
        <v>69</v>
      </c>
    </row>
    <row r="28" spans="1:30">
      <c r="B28" s="4" t="s">
        <v>157</v>
      </c>
      <c r="C28" s="139"/>
      <c r="D28" s="96" t="str">
        <f>+HLOOKUP(D3&amp;"2",$U$5:$AF$34,24,FALSE)</f>
        <v>Annat</v>
      </c>
      <c r="E28" s="88"/>
      <c r="F28" s="9" t="str">
        <f t="shared" si="0"/>
        <v/>
      </c>
      <c r="G28" s="9" t="str">
        <f>IFERROR(+E28/$E$37,"")</f>
        <v/>
      </c>
      <c r="J28" s="24">
        <v>2.75</v>
      </c>
      <c r="K28" s="25">
        <v>515</v>
      </c>
      <c r="L28" s="26">
        <v>17</v>
      </c>
      <c r="M28" s="24">
        <v>1.3</v>
      </c>
      <c r="N28" s="25">
        <v>140000</v>
      </c>
      <c r="O28" s="25">
        <v>0</v>
      </c>
      <c r="P28" s="24">
        <v>0.4</v>
      </c>
      <c r="Q28" s="24">
        <v>1.25</v>
      </c>
      <c r="R28" s="104"/>
      <c r="U28" s="139"/>
      <c r="V28" s="91" t="s">
        <v>72</v>
      </c>
      <c r="W28" s="139"/>
      <c r="X28" s="91" t="s">
        <v>74</v>
      </c>
      <c r="Y28" s="139"/>
      <c r="Z28" s="91"/>
      <c r="AA28" s="139"/>
      <c r="AB28" s="91"/>
      <c r="AC28" s="139"/>
      <c r="AD28" s="91" t="s">
        <v>76</v>
      </c>
    </row>
    <row r="29" spans="1:30">
      <c r="A29" s="1" t="s">
        <v>158</v>
      </c>
      <c r="B29" s="4" t="s">
        <v>159</v>
      </c>
      <c r="C29" s="8" t="str">
        <f>+HLOOKUP(D3&amp;"1",$U$5:$AF$34,25,FALSE)</f>
        <v>Övrigt</v>
      </c>
      <c r="D29" s="97"/>
      <c r="E29" s="89"/>
      <c r="F29" s="9" t="str">
        <f t="shared" si="0"/>
        <v/>
      </c>
      <c r="G29" s="9" t="str">
        <f>IFERROR(+E29/$E$37,"")</f>
        <v/>
      </c>
      <c r="J29" s="128">
        <f>+SMALL(J7:J28,2)</f>
        <v>0.7</v>
      </c>
      <c r="K29" s="129">
        <f t="shared" ref="K29:O29" si="2">+SMALL(K7:K28,2)</f>
        <v>120</v>
      </c>
      <c r="L29" s="128">
        <f t="shared" si="2"/>
        <v>6.5</v>
      </c>
      <c r="M29" s="128">
        <f t="shared" si="2"/>
        <v>1.3</v>
      </c>
      <c r="N29" s="129">
        <f t="shared" si="2"/>
        <v>60000</v>
      </c>
      <c r="O29" s="129">
        <f t="shared" si="2"/>
        <v>0</v>
      </c>
      <c r="P29" s="128">
        <f t="shared" ref="P29" si="3">+SMALL(P7:P28,2)</f>
        <v>0.25</v>
      </c>
      <c r="Q29" s="128">
        <f t="shared" ref="Q29" si="4">+SMALL(Q7:Q28,2)</f>
        <v>0.6</v>
      </c>
      <c r="R29" s="104"/>
      <c r="U29" s="8" t="s">
        <v>72</v>
      </c>
      <c r="V29" s="7"/>
      <c r="W29" s="8" t="s">
        <v>74</v>
      </c>
      <c r="X29" s="7"/>
      <c r="Y29" s="8"/>
      <c r="Z29" s="7"/>
      <c r="AA29" s="8"/>
      <c r="AB29" s="7"/>
      <c r="AC29" s="8" t="s">
        <v>160</v>
      </c>
      <c r="AD29" s="7"/>
    </row>
    <row r="30" spans="1:30">
      <c r="A30" s="1" t="s">
        <v>161</v>
      </c>
      <c r="B30" s="4" t="s">
        <v>162</v>
      </c>
      <c r="C30" s="137" t="str">
        <f>+HLOOKUP(D3&amp;"1",$U$5:$AF$34,26,FALSE)</f>
        <v>Cleanroom*</v>
      </c>
      <c r="D30" s="96" t="str">
        <f>+HLOOKUP($D$3&amp;"2",$U$5:$AF$34,26,FALSE)</f>
        <v>Arbetskläder: Klass A-B, ISO 4-6</v>
      </c>
      <c r="E30" s="89"/>
      <c r="F30" s="9" t="str">
        <f t="shared" ref="F30:F34" si="5">IFERROR(+E30/$E$36,"")</f>
        <v/>
      </c>
      <c r="G30" s="9" t="str">
        <f t="shared" ref="G30:G31" si="6">IFERROR(+E30/$E$37,"")</f>
        <v/>
      </c>
      <c r="J30" s="130">
        <v>2.85</v>
      </c>
      <c r="K30" s="131">
        <v>385</v>
      </c>
      <c r="L30" s="130">
        <v>19.5</v>
      </c>
      <c r="M30" s="130">
        <v>1.3</v>
      </c>
      <c r="N30" s="131">
        <v>180000</v>
      </c>
      <c r="O30" s="131">
        <v>1500</v>
      </c>
      <c r="P30" s="130">
        <v>0.6</v>
      </c>
      <c r="Q30" s="130">
        <v>1.75</v>
      </c>
      <c r="R30" s="104"/>
      <c r="U30" s="137" t="s">
        <v>163</v>
      </c>
      <c r="V30" s="28" t="s">
        <v>164</v>
      </c>
      <c r="W30" s="137" t="s">
        <v>163</v>
      </c>
      <c r="X30" s="28" t="s">
        <v>164</v>
      </c>
      <c r="Y30" s="28"/>
      <c r="Z30" s="28"/>
      <c r="AA30" s="27"/>
      <c r="AB30" s="27"/>
      <c r="AC30" s="137" t="s">
        <v>163</v>
      </c>
      <c r="AD30" s="28" t="s">
        <v>165</v>
      </c>
    </row>
    <row r="31" spans="1:30" ht="15" customHeight="1">
      <c r="B31" s="4" t="s">
        <v>166</v>
      </c>
      <c r="C31" s="138"/>
      <c r="D31" s="96" t="str">
        <f>+HLOOKUP($D$3&amp;"2",$U$5:$AF$34,27,FALSE)</f>
        <v>Arbetskläder: Klass C-D, ISO 7-8</v>
      </c>
      <c r="E31" s="89"/>
      <c r="F31" s="9" t="str">
        <f t="shared" si="5"/>
        <v/>
      </c>
      <c r="G31" s="9" t="str">
        <f t="shared" si="6"/>
        <v/>
      </c>
      <c r="J31" s="126">
        <v>2.6</v>
      </c>
      <c r="K31" s="127">
        <v>385</v>
      </c>
      <c r="L31" s="126">
        <v>19.5</v>
      </c>
      <c r="M31" s="126">
        <v>1.3</v>
      </c>
      <c r="N31" s="127">
        <v>180000</v>
      </c>
      <c r="O31" s="127">
        <v>1500</v>
      </c>
      <c r="P31" s="126">
        <v>0.6</v>
      </c>
      <c r="Q31" s="126">
        <v>1.75</v>
      </c>
      <c r="R31" s="104"/>
      <c r="U31" s="138"/>
      <c r="V31" s="28" t="s">
        <v>167</v>
      </c>
      <c r="W31" s="138"/>
      <c r="X31" s="28" t="s">
        <v>167</v>
      </c>
      <c r="Y31" s="28"/>
      <c r="Z31" s="28"/>
      <c r="AA31" s="27"/>
      <c r="AB31" s="27"/>
      <c r="AC31" s="138"/>
      <c r="AD31" s="28" t="s">
        <v>168</v>
      </c>
    </row>
    <row r="32" spans="1:30" ht="15" customHeight="1">
      <c r="B32" s="4" t="s">
        <v>169</v>
      </c>
      <c r="C32" s="138"/>
      <c r="D32" s="96" t="str">
        <f>+HLOOKUP($D$3&amp;"2",$U$5:$AF$34,28,FALSE)</f>
        <v>Moppar, rengöringsdukar och övrigt: Class A-B, ISO 4-6</v>
      </c>
      <c r="E32" s="89"/>
      <c r="F32" s="9" t="str">
        <f t="shared" si="5"/>
        <v/>
      </c>
      <c r="G32" s="9" t="str">
        <f t="shared" ref="G32:G34" si="7">IFERROR(+E32/$E$37,"")</f>
        <v/>
      </c>
      <c r="J32" s="126">
        <v>2.9</v>
      </c>
      <c r="K32" s="127">
        <v>395</v>
      </c>
      <c r="L32" s="126">
        <v>17</v>
      </c>
      <c r="M32" s="126">
        <f t="shared" ref="M32" si="8">+SMALL(M10:M31,2)</f>
        <v>1.3</v>
      </c>
      <c r="N32" s="127">
        <v>100000</v>
      </c>
      <c r="O32" s="127">
        <v>0</v>
      </c>
      <c r="P32" s="126">
        <v>0.35</v>
      </c>
      <c r="Q32" s="126">
        <v>1</v>
      </c>
      <c r="R32" s="104"/>
      <c r="U32" s="138"/>
      <c r="V32" s="28" t="s">
        <v>170</v>
      </c>
      <c r="W32" s="138"/>
      <c r="X32" s="28" t="s">
        <v>170</v>
      </c>
      <c r="Y32" s="28"/>
      <c r="Z32" s="28"/>
      <c r="AA32" s="27"/>
      <c r="AB32" s="27"/>
      <c r="AC32" s="138"/>
      <c r="AD32" s="28" t="s">
        <v>171</v>
      </c>
    </row>
    <row r="33" spans="2:30" ht="15" customHeight="1">
      <c r="B33" s="4" t="s">
        <v>172</v>
      </c>
      <c r="C33" s="139"/>
      <c r="D33" s="96" t="str">
        <f>+HLOOKUP($D$3&amp;"2",$U$5:$AF$34,29,FALSE)</f>
        <v>Moppar, rengöringsdukar och övrigt: Class C-D, ISO 7-8</v>
      </c>
      <c r="E33" s="89"/>
      <c r="F33" s="9" t="str">
        <f t="shared" si="5"/>
        <v/>
      </c>
      <c r="G33" s="9" t="str">
        <f t="shared" si="7"/>
        <v/>
      </c>
      <c r="J33" s="126">
        <v>2.65</v>
      </c>
      <c r="K33" s="127">
        <v>395</v>
      </c>
      <c r="L33" s="126">
        <v>17</v>
      </c>
      <c r="M33" s="126">
        <v>1.3</v>
      </c>
      <c r="N33" s="127">
        <v>100000</v>
      </c>
      <c r="O33" s="127">
        <v>0</v>
      </c>
      <c r="P33" s="126">
        <v>0.35</v>
      </c>
      <c r="Q33" s="126">
        <v>1</v>
      </c>
      <c r="R33" s="104"/>
      <c r="U33" s="139"/>
      <c r="V33" s="28" t="s">
        <v>173</v>
      </c>
      <c r="W33" s="139"/>
      <c r="X33" s="28" t="s">
        <v>173</v>
      </c>
      <c r="Y33" s="28"/>
      <c r="Z33" s="28"/>
      <c r="AA33" s="27"/>
      <c r="AB33" s="27"/>
      <c r="AC33" s="139"/>
      <c r="AD33" s="28" t="s">
        <v>174</v>
      </c>
    </row>
    <row r="34" spans="2:30" ht="15" customHeight="1">
      <c r="B34" s="4" t="s">
        <v>175</v>
      </c>
      <c r="C34" s="132" t="str">
        <f>+HLOOKUP(D3&amp;"1",$U$5:$AF$34,30,FALSE)</f>
        <v>* varav mängd som autoklaveras</v>
      </c>
      <c r="D34" s="133" t="str">
        <f>+HLOOKUP($D$3&amp;"2",$U$5:$AF$34,30,FALSE)</f>
        <v>samtliga cleanroom-underkategorier</v>
      </c>
      <c r="E34" s="89"/>
      <c r="F34" s="11" t="str">
        <f>IFERROR(+E34/$E$36,"")</f>
        <v/>
      </c>
      <c r="G34" s="11" t="str">
        <f t="shared" si="7"/>
        <v/>
      </c>
      <c r="J34" s="126">
        <v>1.1499999999999999</v>
      </c>
      <c r="K34" s="127">
        <v>0</v>
      </c>
      <c r="L34" s="126">
        <v>0</v>
      </c>
      <c r="M34" s="126">
        <v>0</v>
      </c>
      <c r="N34" s="127">
        <v>0</v>
      </c>
      <c r="O34" s="127">
        <v>0</v>
      </c>
      <c r="P34" s="126">
        <v>0</v>
      </c>
      <c r="Q34" s="126">
        <v>0</v>
      </c>
      <c r="R34" s="104"/>
      <c r="U34" s="132" t="s">
        <v>176</v>
      </c>
      <c r="V34" s="133" t="s">
        <v>177</v>
      </c>
      <c r="W34" s="132" t="s">
        <v>176</v>
      </c>
      <c r="X34" s="133" t="s">
        <v>177</v>
      </c>
      <c r="Y34" s="96"/>
      <c r="Z34" s="96"/>
      <c r="AA34" s="96"/>
      <c r="AB34" s="96"/>
      <c r="AC34" s="132" t="s">
        <v>178</v>
      </c>
      <c r="AD34" s="133" t="s">
        <v>179</v>
      </c>
    </row>
    <row r="35" spans="2:30">
      <c r="B35" s="4"/>
      <c r="C35" s="3"/>
      <c r="D35" s="3"/>
      <c r="E35" s="136" t="str">
        <f>IF(E34&gt;(SUM(E30:E33)), "Incorrect: Kg autoclaving higher than cleanroom total", " ")</f>
        <v xml:space="preserve"> </v>
      </c>
      <c r="F35" s="13"/>
      <c r="J35" s="2" t="s">
        <v>180</v>
      </c>
    </row>
    <row r="36" spans="2:30">
      <c r="B36" s="4"/>
      <c r="C36" s="134"/>
      <c r="D36" s="18" t="s">
        <v>181</v>
      </c>
      <c r="E36" s="10">
        <f>SUM(E7:E33)</f>
        <v>0</v>
      </c>
      <c r="F36" s="13">
        <f>SUM(F7:F33)</f>
        <v>0</v>
      </c>
      <c r="J36" s="17">
        <f>+SUMPRODUCT($G$7:$G$34,J7:J34)</f>
        <v>0</v>
      </c>
      <c r="K36" s="17">
        <f>+SUMPRODUCT($G$7:$G$34,K7:K34)</f>
        <v>0</v>
      </c>
      <c r="L36" s="17">
        <f>+SUMPRODUCT($G$7:$G$34,L7:L34)</f>
        <v>0</v>
      </c>
      <c r="M36" s="17">
        <f>+SUMPRODUCT($G$7:$G$34,M7:M34)</f>
        <v>0</v>
      </c>
      <c r="N36" s="17">
        <f>+SUMPRODUCT($G$7:$G$34,N7:N34)</f>
        <v>0</v>
      </c>
      <c r="O36" s="17">
        <f>+SUMPRODUCT($G$7:$G$34,O7:O34)</f>
        <v>0</v>
      </c>
      <c r="P36" s="17">
        <f>+SUMPRODUCT($G$7:$G$34,P7:P34)</f>
        <v>0</v>
      </c>
      <c r="Q36" s="17">
        <f>+SUMPRODUCT($G$7:$G$34,Q7:Q34)</f>
        <v>0</v>
      </c>
      <c r="R36" s="17"/>
    </row>
    <row r="37" spans="2:30" ht="15" thickBot="1">
      <c r="B37" s="4"/>
      <c r="C37" s="3"/>
      <c r="D37" s="19" t="s">
        <v>182</v>
      </c>
      <c r="E37" s="10">
        <f>SUM(E36-E26)</f>
        <v>0</v>
      </c>
      <c r="F37"/>
      <c r="G37" s="12">
        <f>SUM(G7:G33)</f>
        <v>0</v>
      </c>
    </row>
    <row r="44" spans="2:30">
      <c r="C44" s="2" t="s">
        <v>183</v>
      </c>
    </row>
    <row r="45" spans="2:30">
      <c r="C45" s="2" t="s">
        <v>184</v>
      </c>
    </row>
  </sheetData>
  <sheetProtection sheet="1" objects="1" scenarios="1"/>
  <mergeCells count="37">
    <mergeCell ref="C27:C28"/>
    <mergeCell ref="Y13:Y14"/>
    <mergeCell ref="Y15:Y17"/>
    <mergeCell ref="Y18:Y19"/>
    <mergeCell ref="Y27:Y28"/>
    <mergeCell ref="Y7:Y8"/>
    <mergeCell ref="U27:U28"/>
    <mergeCell ref="W7:W8"/>
    <mergeCell ref="W13:W14"/>
    <mergeCell ref="W15:W17"/>
    <mergeCell ref="W18:W19"/>
    <mergeCell ref="W27:W28"/>
    <mergeCell ref="W9:W10"/>
    <mergeCell ref="AC15:AC17"/>
    <mergeCell ref="AC18:AC19"/>
    <mergeCell ref="AC27:AC28"/>
    <mergeCell ref="AA7:AA8"/>
    <mergeCell ref="AA13:AA14"/>
    <mergeCell ref="AA15:AA17"/>
    <mergeCell ref="AA18:AA19"/>
    <mergeCell ref="AA27:AA28"/>
    <mergeCell ref="C30:C33"/>
    <mergeCell ref="U30:U33"/>
    <mergeCell ref="AC30:AC33"/>
    <mergeCell ref="W30:W33"/>
    <mergeCell ref="C7:C8"/>
    <mergeCell ref="U7:U8"/>
    <mergeCell ref="U13:U14"/>
    <mergeCell ref="U15:U17"/>
    <mergeCell ref="U18:U19"/>
    <mergeCell ref="C9:C10"/>
    <mergeCell ref="U9:U10"/>
    <mergeCell ref="C13:C14"/>
    <mergeCell ref="C15:C17"/>
    <mergeCell ref="C18:C19"/>
    <mergeCell ref="AC7:AC8"/>
    <mergeCell ref="AC13:AC14"/>
  </mergeCells>
  <conditionalFormatting sqref="E34">
    <cfRule type="expression" dxfId="28" priority="1">
      <formula>E34&gt;(SUM($E$30:$E$33))</formula>
    </cfRule>
  </conditionalFormatting>
  <dataValidations count="1">
    <dataValidation type="list" showInputMessage="1" showErrorMessage="1" sqref="D3" xr:uid="{00000000-0002-0000-0000-000000000000}">
      <formula1>$T$3:$T$5</formula1>
    </dataValidation>
  </dataValidations>
  <pageMargins left="0.7" right="0.7" top="0.75" bottom="0.75" header="0.3" footer="0.3"/>
  <pageSetup paperSize="9" scale="8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U34"/>
  <sheetViews>
    <sheetView topLeftCell="A13" workbookViewId="0">
      <selection activeCell="C22" sqref="C22"/>
    </sheetView>
  </sheetViews>
  <sheetFormatPr defaultRowHeight="14.45"/>
  <cols>
    <col min="1" max="1" width="1.5703125" customWidth="1"/>
    <col min="2" max="2" width="47.5703125" customWidth="1"/>
    <col min="3" max="3" width="15.42578125" customWidth="1"/>
    <col min="4" max="4" width="16.85546875" customWidth="1"/>
    <col min="5" max="5" width="12.5703125" customWidth="1"/>
    <col min="6" max="6" width="16.42578125" customWidth="1"/>
    <col min="7" max="7" width="14.42578125" customWidth="1"/>
    <col min="8" max="8" width="16.140625" customWidth="1"/>
    <col min="10" max="10" width="11.5703125" customWidth="1"/>
    <col min="12" max="12" width="13.85546875" customWidth="1"/>
    <col min="13" max="13" width="12.7109375" hidden="1" customWidth="1"/>
    <col min="14" max="14" width="23.85546875" hidden="1" customWidth="1"/>
    <col min="15" max="15" width="36.5703125" hidden="1" customWidth="1"/>
    <col min="16" max="18" width="23.85546875" hidden="1" customWidth="1"/>
    <col min="19" max="19" width="6.7109375" hidden="1" customWidth="1"/>
    <col min="20" max="20" width="7.5703125" hidden="1" customWidth="1"/>
    <col min="21" max="21" width="5.140625" hidden="1" customWidth="1"/>
  </cols>
  <sheetData>
    <row r="1" spans="2:19" ht="6" customHeight="1" thickBot="1"/>
    <row r="2" spans="2:19" ht="39.6" thickBot="1">
      <c r="B2" s="30" t="s">
        <v>185</v>
      </c>
      <c r="C2" s="31" t="s">
        <v>186</v>
      </c>
      <c r="D2" s="31"/>
      <c r="E2" s="32" t="s">
        <v>187</v>
      </c>
      <c r="F2" s="32"/>
      <c r="G2" s="32" t="s">
        <v>188</v>
      </c>
      <c r="H2" s="32"/>
      <c r="I2" s="31" t="s">
        <v>189</v>
      </c>
      <c r="J2" s="31" t="s">
        <v>190</v>
      </c>
      <c r="K2" s="31" t="s">
        <v>191</v>
      </c>
      <c r="L2" s="33" t="s">
        <v>190</v>
      </c>
      <c r="M2" s="34"/>
      <c r="N2" s="34" t="s">
        <v>192</v>
      </c>
      <c r="O2" s="34"/>
      <c r="P2" s="34"/>
      <c r="Q2" s="34"/>
      <c r="R2" s="34" t="s">
        <v>193</v>
      </c>
      <c r="S2" s="34" t="s">
        <v>194</v>
      </c>
    </row>
    <row r="3" spans="2:19" ht="15" thickBot="1">
      <c r="B3" s="7" t="s">
        <v>195</v>
      </c>
      <c r="C3" s="35"/>
      <c r="D3" s="36" t="s">
        <v>196</v>
      </c>
      <c r="E3" s="37"/>
      <c r="F3" s="38" t="str">
        <f>+D3</f>
        <v>m3-N</v>
      </c>
      <c r="G3" s="37"/>
      <c r="H3" s="38" t="str">
        <f>+D3</f>
        <v>m3-N</v>
      </c>
      <c r="I3" s="77">
        <v>11</v>
      </c>
      <c r="J3" s="36" t="s">
        <v>197</v>
      </c>
      <c r="K3" s="39">
        <v>205</v>
      </c>
      <c r="L3" s="40" t="s">
        <v>198</v>
      </c>
      <c r="M3" s="41"/>
      <c r="N3" s="41">
        <f>+IF(E3+G3&gt;C3,1,0)</f>
        <v>0</v>
      </c>
      <c r="O3" s="41"/>
      <c r="P3" s="41"/>
      <c r="Q3" s="41"/>
      <c r="R3" s="42">
        <f>+(C3-E3-35%*G3)*I3</f>
        <v>0</v>
      </c>
      <c r="S3" s="42">
        <f t="shared" ref="S3:S13" si="0">+R3*K3</f>
        <v>0</v>
      </c>
    </row>
    <row r="4" spans="2:19" ht="15" thickBot="1">
      <c r="B4" s="6" t="s">
        <v>199</v>
      </c>
      <c r="C4" s="35"/>
      <c r="D4" s="36" t="s">
        <v>200</v>
      </c>
      <c r="E4" s="37"/>
      <c r="F4" s="38" t="str">
        <f>+D4</f>
        <v>kg</v>
      </c>
      <c r="G4" s="37"/>
      <c r="H4" s="38" t="str">
        <f>+D4</f>
        <v>kg</v>
      </c>
      <c r="I4" s="77">
        <v>11.29</v>
      </c>
      <c r="J4" s="36" t="s">
        <v>201</v>
      </c>
      <c r="K4" s="39">
        <v>267.3</v>
      </c>
      <c r="L4" s="40" t="s">
        <v>198</v>
      </c>
      <c r="M4" s="41"/>
      <c r="N4" s="41">
        <f t="shared" ref="N4:N15" si="1">+IF(E4+G4&gt;C4,1,0)</f>
        <v>0</v>
      </c>
      <c r="O4" s="41"/>
      <c r="P4" s="41"/>
      <c r="Q4" s="41"/>
      <c r="R4" s="42">
        <f t="shared" ref="R4:R15" si="2">+(C4-E4-35%*G4)*I4</f>
        <v>0</v>
      </c>
      <c r="S4" s="42">
        <f t="shared" si="0"/>
        <v>0</v>
      </c>
    </row>
    <row r="5" spans="2:19" ht="15" thickBot="1">
      <c r="B5" s="6" t="s">
        <v>202</v>
      </c>
      <c r="C5" s="43"/>
      <c r="D5" s="44" t="s">
        <v>200</v>
      </c>
      <c r="E5" s="45"/>
      <c r="F5" s="46" t="str">
        <f t="shared" ref="F5:F15" si="3">+D5</f>
        <v>kg</v>
      </c>
      <c r="G5" s="45"/>
      <c r="H5" s="46" t="str">
        <f t="shared" ref="H5:H13" si="4">+D5</f>
        <v>kg</v>
      </c>
      <c r="I5" s="78">
        <v>12.78</v>
      </c>
      <c r="J5" s="44" t="s">
        <v>201</v>
      </c>
      <c r="K5" s="47">
        <v>234.4</v>
      </c>
      <c r="L5" s="48" t="s">
        <v>198</v>
      </c>
      <c r="M5" s="41"/>
      <c r="N5" s="41">
        <f t="shared" si="1"/>
        <v>0</v>
      </c>
      <c r="O5" s="41"/>
      <c r="P5" s="41"/>
      <c r="Q5" s="41"/>
      <c r="R5" s="42">
        <f t="shared" si="2"/>
        <v>0</v>
      </c>
      <c r="S5" s="42">
        <f t="shared" si="0"/>
        <v>0</v>
      </c>
    </row>
    <row r="6" spans="2:19" ht="15" thickBot="1">
      <c r="B6" s="6" t="s">
        <v>203</v>
      </c>
      <c r="C6" s="35"/>
      <c r="D6" s="36" t="s">
        <v>200</v>
      </c>
      <c r="E6" s="37"/>
      <c r="F6" s="38" t="str">
        <f t="shared" si="3"/>
        <v>kg</v>
      </c>
      <c r="G6" s="37"/>
      <c r="H6" s="38" t="str">
        <f t="shared" si="4"/>
        <v>kg</v>
      </c>
      <c r="I6" s="77">
        <v>8.7200000000000006</v>
      </c>
      <c r="J6" s="36" t="s">
        <v>201</v>
      </c>
      <c r="K6" s="39">
        <v>360</v>
      </c>
      <c r="L6" s="40" t="s">
        <v>198</v>
      </c>
      <c r="M6" s="41"/>
      <c r="N6" s="41">
        <f t="shared" si="1"/>
        <v>0</v>
      </c>
      <c r="O6" s="41"/>
      <c r="P6" s="41"/>
      <c r="Q6" s="41"/>
      <c r="R6" s="42">
        <f t="shared" si="2"/>
        <v>0</v>
      </c>
      <c r="S6" s="42">
        <f t="shared" si="0"/>
        <v>0</v>
      </c>
    </row>
    <row r="7" spans="2:19" ht="15" thickBot="1">
      <c r="B7" s="6" t="s">
        <v>204</v>
      </c>
      <c r="C7" s="43"/>
      <c r="D7" s="44" t="s">
        <v>200</v>
      </c>
      <c r="E7" s="45"/>
      <c r="F7" s="46" t="str">
        <f t="shared" si="3"/>
        <v>kg</v>
      </c>
      <c r="G7" s="45"/>
      <c r="H7" s="46" t="str">
        <f t="shared" si="4"/>
        <v>kg</v>
      </c>
      <c r="I7" s="78">
        <v>8.14</v>
      </c>
      <c r="J7" s="44" t="s">
        <v>201</v>
      </c>
      <c r="K7" s="47">
        <v>370.8</v>
      </c>
      <c r="L7" s="48" t="s">
        <v>198</v>
      </c>
      <c r="M7" s="41"/>
      <c r="N7" s="41">
        <f t="shared" si="1"/>
        <v>0</v>
      </c>
      <c r="O7" s="41"/>
      <c r="P7" s="41"/>
      <c r="Q7" s="41"/>
      <c r="R7" s="42">
        <f t="shared" si="2"/>
        <v>0</v>
      </c>
      <c r="S7" s="42">
        <f t="shared" si="0"/>
        <v>0</v>
      </c>
    </row>
    <row r="8" spans="2:19" ht="15" thickBot="1">
      <c r="B8" s="6" t="s">
        <v>205</v>
      </c>
      <c r="C8" s="35"/>
      <c r="D8" s="36" t="s">
        <v>200</v>
      </c>
      <c r="E8" s="37"/>
      <c r="F8" s="38" t="str">
        <f t="shared" si="3"/>
        <v>kg</v>
      </c>
      <c r="G8" s="37"/>
      <c r="H8" s="38" t="str">
        <f t="shared" si="4"/>
        <v>kg</v>
      </c>
      <c r="I8" s="77">
        <v>4.03</v>
      </c>
      <c r="J8" s="36" t="s">
        <v>201</v>
      </c>
      <c r="K8" s="39">
        <v>0</v>
      </c>
      <c r="L8" s="40" t="s">
        <v>198</v>
      </c>
      <c r="M8" s="41"/>
      <c r="N8" s="41">
        <f t="shared" si="1"/>
        <v>0</v>
      </c>
      <c r="O8" s="41"/>
      <c r="P8" s="41"/>
      <c r="Q8" s="41"/>
      <c r="R8" s="42">
        <f t="shared" si="2"/>
        <v>0</v>
      </c>
      <c r="S8" s="42">
        <f t="shared" si="0"/>
        <v>0</v>
      </c>
    </row>
    <row r="9" spans="2:19" ht="15" thickBot="1">
      <c r="B9" s="6" t="s">
        <v>206</v>
      </c>
      <c r="C9" s="43"/>
      <c r="D9" s="44" t="s">
        <v>200</v>
      </c>
      <c r="E9" s="45"/>
      <c r="F9" s="46" t="str">
        <f t="shared" si="3"/>
        <v>kg</v>
      </c>
      <c r="G9" s="45"/>
      <c r="H9" s="46" t="str">
        <f t="shared" si="4"/>
        <v>kg</v>
      </c>
      <c r="I9" s="78">
        <v>4.8600000000000003</v>
      </c>
      <c r="J9" s="44" t="s">
        <v>201</v>
      </c>
      <c r="K9" s="47">
        <v>0</v>
      </c>
      <c r="L9" s="48" t="s">
        <v>198</v>
      </c>
      <c r="M9" s="41"/>
      <c r="N9" s="41">
        <f t="shared" si="1"/>
        <v>0</v>
      </c>
      <c r="O9" s="41"/>
      <c r="P9" s="41"/>
      <c r="Q9" s="41"/>
      <c r="R9" s="42">
        <f t="shared" si="2"/>
        <v>0</v>
      </c>
      <c r="S9" s="42">
        <f t="shared" si="0"/>
        <v>0</v>
      </c>
    </row>
    <row r="10" spans="2:19" ht="15" thickBot="1">
      <c r="B10" s="6" t="s">
        <v>207</v>
      </c>
      <c r="C10" s="35"/>
      <c r="D10" s="36" t="s">
        <v>200</v>
      </c>
      <c r="E10" s="37"/>
      <c r="F10" s="38" t="str">
        <f t="shared" si="3"/>
        <v>kg</v>
      </c>
      <c r="G10" s="37"/>
      <c r="H10" s="38" t="str">
        <f t="shared" si="4"/>
        <v>kg</v>
      </c>
      <c r="I10" s="77">
        <v>4.08</v>
      </c>
      <c r="J10" s="36" t="s">
        <v>201</v>
      </c>
      <c r="K10" s="39">
        <v>0</v>
      </c>
      <c r="L10" s="40" t="s">
        <v>198</v>
      </c>
      <c r="M10" s="41"/>
      <c r="N10" s="41">
        <f t="shared" si="1"/>
        <v>0</v>
      </c>
      <c r="O10" s="41"/>
      <c r="P10" s="41"/>
      <c r="Q10" s="41"/>
      <c r="R10" s="42">
        <f t="shared" si="2"/>
        <v>0</v>
      </c>
      <c r="S10" s="42">
        <f t="shared" si="0"/>
        <v>0</v>
      </c>
    </row>
    <row r="11" spans="2:19" ht="39.75" customHeight="1" thickBot="1">
      <c r="B11" s="6" t="s">
        <v>208</v>
      </c>
      <c r="C11" s="43"/>
      <c r="D11" s="44" t="s">
        <v>209</v>
      </c>
      <c r="E11" s="45"/>
      <c r="F11" s="46" t="str">
        <f t="shared" si="3"/>
        <v>dm3
wood chip volume</v>
      </c>
      <c r="G11" s="45"/>
      <c r="H11" s="46" t="str">
        <f t="shared" si="4"/>
        <v>dm3
wood chip volume</v>
      </c>
      <c r="I11" s="78">
        <v>0.78</v>
      </c>
      <c r="J11" s="44" t="s">
        <v>210</v>
      </c>
      <c r="K11" s="47">
        <v>0</v>
      </c>
      <c r="L11" s="48" t="s">
        <v>198</v>
      </c>
      <c r="M11" s="41"/>
      <c r="N11" s="41">
        <f t="shared" si="1"/>
        <v>0</v>
      </c>
      <c r="O11" s="41"/>
      <c r="P11" s="41"/>
      <c r="Q11" s="41"/>
      <c r="R11" s="42">
        <f t="shared" si="2"/>
        <v>0</v>
      </c>
      <c r="S11" s="42">
        <f t="shared" si="0"/>
        <v>0</v>
      </c>
    </row>
    <row r="12" spans="2:19" ht="15" thickBot="1">
      <c r="B12" s="6" t="s">
        <v>211</v>
      </c>
      <c r="C12" s="35"/>
      <c r="D12" s="36" t="s">
        <v>212</v>
      </c>
      <c r="E12" s="37"/>
      <c r="F12" s="38" t="str">
        <f t="shared" si="3"/>
        <v>kWh</v>
      </c>
      <c r="G12" s="37"/>
      <c r="H12" s="38" t="str">
        <f t="shared" si="4"/>
        <v>kWh</v>
      </c>
      <c r="I12" s="77">
        <v>1</v>
      </c>
      <c r="J12" s="36" t="s">
        <v>213</v>
      </c>
      <c r="K12" s="39">
        <v>0</v>
      </c>
      <c r="L12" s="40" t="s">
        <v>198</v>
      </c>
      <c r="M12" s="41"/>
      <c r="N12" s="41">
        <f t="shared" si="1"/>
        <v>0</v>
      </c>
      <c r="O12" s="41"/>
      <c r="P12" s="41"/>
      <c r="Q12" s="41"/>
      <c r="R12" s="42">
        <f t="shared" si="2"/>
        <v>0</v>
      </c>
      <c r="S12" s="42">
        <f t="shared" si="0"/>
        <v>0</v>
      </c>
    </row>
    <row r="13" spans="2:19" ht="15" thickBot="1">
      <c r="B13" s="6" t="s">
        <v>214</v>
      </c>
      <c r="C13" s="49"/>
      <c r="D13" s="50" t="s">
        <v>212</v>
      </c>
      <c r="E13" s="51"/>
      <c r="F13" s="52" t="str">
        <f t="shared" si="3"/>
        <v>kWh</v>
      </c>
      <c r="G13" s="51"/>
      <c r="H13" s="52" t="str">
        <f t="shared" si="4"/>
        <v>kWh</v>
      </c>
      <c r="I13" s="79">
        <v>1</v>
      </c>
      <c r="J13" s="50" t="s">
        <v>213</v>
      </c>
      <c r="K13" s="54">
        <v>0</v>
      </c>
      <c r="L13" s="40" t="s">
        <v>198</v>
      </c>
      <c r="M13" s="41"/>
      <c r="N13" s="41">
        <f t="shared" si="1"/>
        <v>0</v>
      </c>
      <c r="O13" s="41"/>
      <c r="P13" s="41"/>
      <c r="Q13" s="41"/>
      <c r="R13" s="42">
        <f t="shared" si="2"/>
        <v>0</v>
      </c>
      <c r="S13" s="42">
        <f t="shared" si="0"/>
        <v>0</v>
      </c>
    </row>
    <row r="14" spans="2:19" ht="15" thickBot="1">
      <c r="B14" s="6" t="s">
        <v>215</v>
      </c>
      <c r="C14" s="49"/>
      <c r="D14" s="50" t="s">
        <v>212</v>
      </c>
      <c r="E14" s="51"/>
      <c r="F14" s="52" t="str">
        <f t="shared" si="3"/>
        <v>kWh</v>
      </c>
      <c r="G14" s="53"/>
      <c r="H14" s="53"/>
      <c r="I14" s="79">
        <v>1.1000000000000001</v>
      </c>
      <c r="J14" s="50" t="s">
        <v>213</v>
      </c>
      <c r="K14" s="54">
        <v>227</v>
      </c>
      <c r="L14" s="55" t="s">
        <v>198</v>
      </c>
      <c r="M14" s="41"/>
      <c r="N14" s="41">
        <f t="shared" si="1"/>
        <v>0</v>
      </c>
      <c r="O14" s="41" t="s">
        <v>216</v>
      </c>
      <c r="P14" s="41" t="s">
        <v>217</v>
      </c>
      <c r="Q14" s="41" t="s">
        <v>218</v>
      </c>
      <c r="R14" s="42">
        <f t="shared" si="2"/>
        <v>0</v>
      </c>
      <c r="S14" s="42">
        <f>+R14*K14/I14</f>
        <v>0</v>
      </c>
    </row>
    <row r="15" spans="2:19" ht="18.75" customHeight="1" thickBot="1">
      <c r="B15" s="6" t="s">
        <v>219</v>
      </c>
      <c r="C15" s="135"/>
      <c r="D15" s="56" t="s">
        <v>212</v>
      </c>
      <c r="E15" s="37"/>
      <c r="F15" s="38" t="str">
        <f t="shared" si="3"/>
        <v>kWh</v>
      </c>
      <c r="G15" s="57"/>
      <c r="H15" s="57"/>
      <c r="I15" s="80">
        <v>1.5</v>
      </c>
      <c r="J15" s="36" t="s">
        <v>213</v>
      </c>
      <c r="K15" s="58">
        <v>59</v>
      </c>
      <c r="L15" s="40" t="s">
        <v>220</v>
      </c>
      <c r="M15" s="41"/>
      <c r="N15" s="41">
        <f t="shared" si="1"/>
        <v>0</v>
      </c>
      <c r="O15" s="41">
        <f>+C15-C16</f>
        <v>0</v>
      </c>
      <c r="P15" s="41">
        <f>+IF(O15&gt;E15,E15,O15)</f>
        <v>0</v>
      </c>
      <c r="Q15" s="41">
        <f>+IF(O15=P15,E15-P15)</f>
        <v>0</v>
      </c>
      <c r="R15" s="42">
        <f t="shared" si="2"/>
        <v>0</v>
      </c>
      <c r="S15" s="42">
        <f>+(C15-C16-P15)*K15+(C16-Q15)/2*K15</f>
        <v>0</v>
      </c>
    </row>
    <row r="16" spans="2:19" ht="15" thickBot="1">
      <c r="B16" s="59" t="s">
        <v>221</v>
      </c>
      <c r="C16" s="60"/>
      <c r="D16" s="61" t="s">
        <v>212</v>
      </c>
      <c r="E16" s="62"/>
      <c r="F16" s="62"/>
      <c r="G16" s="62"/>
      <c r="H16" s="62"/>
      <c r="I16" s="62">
        <v>1.1000000000000001</v>
      </c>
      <c r="J16" s="62"/>
      <c r="K16" s="62"/>
      <c r="L16" s="62"/>
      <c r="M16" s="62"/>
      <c r="N16" s="62">
        <f>+IF(C16&gt;C15,1,0)</f>
        <v>0</v>
      </c>
      <c r="O16" s="62"/>
      <c r="P16" s="62"/>
      <c r="Q16" s="62"/>
      <c r="R16" s="62"/>
      <c r="S16" s="62"/>
    </row>
    <row r="17" spans="2:21" ht="15" thickBot="1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>
        <f>SUM(N3:N16)</f>
        <v>0</v>
      </c>
      <c r="O17" s="62"/>
      <c r="P17" s="62"/>
      <c r="Q17" s="62"/>
      <c r="R17" s="62"/>
      <c r="S17" s="62"/>
    </row>
    <row r="18" spans="2:21" ht="15.95" thickBot="1">
      <c r="B18" s="63" t="s">
        <v>222</v>
      </c>
      <c r="C18" s="117"/>
      <c r="D18" s="64" t="s">
        <v>223</v>
      </c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</row>
    <row r="19" spans="2:21" ht="15" thickBot="1"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</row>
    <row r="20" spans="2:21">
      <c r="B20" s="65" t="s">
        <v>224</v>
      </c>
      <c r="C20" s="66"/>
      <c r="D20" s="67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</row>
    <row r="21" spans="2:21">
      <c r="B21" s="68" t="s">
        <v>225</v>
      </c>
      <c r="C21" s="69" t="str">
        <f>IFERROR(+SUM(R3:R15)/'Production Mix (Volume)'!E37,"")</f>
        <v/>
      </c>
      <c r="D21" s="70" t="s">
        <v>201</v>
      </c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83">
        <v>0.5</v>
      </c>
      <c r="P21" s="83">
        <v>0.6</v>
      </c>
      <c r="Q21" s="83">
        <v>0.7</v>
      </c>
      <c r="R21" s="83">
        <v>0.8</v>
      </c>
      <c r="S21" s="83">
        <v>0.9</v>
      </c>
      <c r="T21" s="84">
        <v>0.95</v>
      </c>
    </row>
    <row r="22" spans="2:21" ht="15" thickBot="1">
      <c r="B22" s="68" t="s">
        <v>226</v>
      </c>
      <c r="C22" s="69" t="str">
        <f>IF('Production Mix (Volume)'!E37=0,"",+'Production Mix (Volume)'!J36)</f>
        <v/>
      </c>
      <c r="D22" s="70" t="s">
        <v>201</v>
      </c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>
        <f>+IF(C23&lt;O21,1,0)</f>
        <v>0</v>
      </c>
      <c r="P22" s="85">
        <f>+IF(SUM($O22:O22)=1,"0",IF($C23&lt;P21,1,0))</f>
        <v>0</v>
      </c>
      <c r="Q22" s="85">
        <f>+IF(SUM($O$22:P22)=1,"0",IF($C$23&lt;Q21,1,0))</f>
        <v>0</v>
      </c>
      <c r="R22" s="85">
        <f>+IF(SUM($O$22:Q22)=1,"0",IF($C$23&lt;R21,1,0))</f>
        <v>0</v>
      </c>
      <c r="S22" s="85">
        <f>+IF(SUM($O$22:R22)=1,"0",IF($C$23&lt;S21,1,0))</f>
        <v>0</v>
      </c>
      <c r="T22" s="85">
        <f>+IF(SUM($O$22:S22)=1,"0",IF($C$23&lt;T21,1,0))</f>
        <v>0</v>
      </c>
      <c r="U22" s="62"/>
    </row>
    <row r="23" spans="2:21" ht="15" thickBot="1">
      <c r="B23" s="68" t="s">
        <v>227</v>
      </c>
      <c r="C23" s="71" t="str">
        <f>IFERROR(+C21/C22,"")</f>
        <v/>
      </c>
      <c r="D23" s="86" t="s">
        <v>228</v>
      </c>
      <c r="E23" s="82" t="str">
        <f>+IF(C23&gt;1,"",SUMPRODUCT(O22:T22,O23:T23))</f>
        <v/>
      </c>
      <c r="F23" s="64" t="str">
        <f>+IF(E23="","",IF(E23=1,"point","points"))</f>
        <v/>
      </c>
      <c r="G23" s="62"/>
      <c r="H23" s="62"/>
      <c r="I23" s="62"/>
      <c r="J23" s="62"/>
      <c r="K23" s="62"/>
      <c r="L23" s="62"/>
      <c r="M23" s="62"/>
      <c r="N23" s="62"/>
      <c r="O23" s="62">
        <v>10</v>
      </c>
      <c r="P23" s="62">
        <v>8</v>
      </c>
      <c r="Q23" s="62">
        <v>6</v>
      </c>
      <c r="R23" s="62">
        <v>4</v>
      </c>
      <c r="S23" s="62">
        <v>2</v>
      </c>
      <c r="T23" s="62">
        <v>1</v>
      </c>
    </row>
    <row r="24" spans="2:21">
      <c r="B24" s="68"/>
      <c r="C24" s="62"/>
      <c r="D24" s="70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</row>
    <row r="25" spans="2:21">
      <c r="B25" s="72" t="s">
        <v>229</v>
      </c>
      <c r="C25" s="62"/>
      <c r="D25" s="70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</row>
    <row r="26" spans="2:21" ht="15.6">
      <c r="B26" s="68" t="s">
        <v>230</v>
      </c>
      <c r="C26" s="73" t="str">
        <f>IFERROR(+SUM(S3:S15)/'Production Mix (Volume)'!E37,"")</f>
        <v/>
      </c>
      <c r="D26" s="70" t="s">
        <v>231</v>
      </c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83">
        <v>0.4</v>
      </c>
      <c r="P26" s="83">
        <v>0.5</v>
      </c>
      <c r="Q26" s="83">
        <v>0.6</v>
      </c>
      <c r="R26" s="83">
        <v>0.7</v>
      </c>
      <c r="S26" s="83">
        <v>0.8</v>
      </c>
      <c r="T26" s="84">
        <v>0.9</v>
      </c>
    </row>
    <row r="27" spans="2:21" ht="15.95" thickBot="1">
      <c r="B27" s="68" t="s">
        <v>232</v>
      </c>
      <c r="C27" s="73" t="str">
        <f>IF('Production Mix (Volume)'!E37=0,"",+'Production Mix (Volume)'!K36)</f>
        <v/>
      </c>
      <c r="D27" s="70" t="s">
        <v>231</v>
      </c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>
        <f>+IF(C28&lt;O26,1,0)</f>
        <v>0</v>
      </c>
      <c r="P27" s="85">
        <f>+IF(SUM($O27:O27)=1,"0",IF($C28&lt;P26,1,0))</f>
        <v>0</v>
      </c>
      <c r="Q27" s="85">
        <f>+IF(SUM($O27:P27)=1,"0",IF($C28&lt;Q26,1,0))</f>
        <v>0</v>
      </c>
      <c r="R27" s="85">
        <f>+IF(SUM($O27:Q27)=1,"0",IF($C28&lt;R26,1,0))</f>
        <v>0</v>
      </c>
      <c r="S27" s="85">
        <f>+IF(SUM($O27:R27)=1,"0",IF($C28&lt;S26,1,0))</f>
        <v>0</v>
      </c>
      <c r="T27" s="85">
        <f>+IF(SUM($O27:S27)=1,"0",IF($C28&lt;T26,1,0))</f>
        <v>0</v>
      </c>
    </row>
    <row r="28" spans="2:21" ht="15" thickBot="1">
      <c r="B28" s="68" t="s">
        <v>227</v>
      </c>
      <c r="C28" s="71" t="str">
        <f>IFERROR(+C26/C27,"")</f>
        <v/>
      </c>
      <c r="D28" s="86" t="s">
        <v>228</v>
      </c>
      <c r="E28" s="82" t="str">
        <f>+IF(C28&gt;1,"",SUMPRODUCT(O27:T27,O28:T28))</f>
        <v/>
      </c>
      <c r="F28" s="64" t="str">
        <f>+IF(E28="","",IF(E28=1,"point","points"))</f>
        <v/>
      </c>
      <c r="G28" s="62"/>
      <c r="H28" s="62"/>
      <c r="I28" s="62"/>
      <c r="J28" s="62"/>
      <c r="K28" s="62"/>
      <c r="L28" s="62"/>
      <c r="M28" s="62"/>
      <c r="N28" s="62"/>
      <c r="O28" s="62">
        <v>10</v>
      </c>
      <c r="P28" s="62">
        <v>8</v>
      </c>
      <c r="Q28" s="62">
        <v>6</v>
      </c>
      <c r="R28" s="62">
        <v>4</v>
      </c>
      <c r="S28" s="62">
        <v>2</v>
      </c>
      <c r="T28" s="62">
        <v>1</v>
      </c>
    </row>
    <row r="29" spans="2:21">
      <c r="B29" s="68"/>
      <c r="C29" s="62"/>
      <c r="D29" s="70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</row>
    <row r="30" spans="2:21">
      <c r="B30" s="72" t="s">
        <v>233</v>
      </c>
      <c r="C30" s="62"/>
      <c r="D30" s="70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</row>
    <row r="31" spans="2:21">
      <c r="B31" s="68" t="s">
        <v>234</v>
      </c>
      <c r="C31" s="81" t="str">
        <f>IFERROR(+C18*1000/'Production Mix (Volume)'!E37,"")</f>
        <v/>
      </c>
      <c r="D31" s="70" t="s">
        <v>235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83">
        <v>0.5</v>
      </c>
      <c r="P31" s="83">
        <v>0.6</v>
      </c>
      <c r="Q31" s="83">
        <v>0.7</v>
      </c>
      <c r="R31" s="83">
        <v>0.8</v>
      </c>
      <c r="S31" s="83">
        <v>0.9</v>
      </c>
      <c r="T31" s="84"/>
    </row>
    <row r="32" spans="2:21" ht="15" thickBot="1">
      <c r="B32" s="68" t="s">
        <v>236</v>
      </c>
      <c r="C32" s="74" t="str">
        <f>IF('Production Mix (Volume)'!E37=0,"",'Production Mix (Volume)'!L36)</f>
        <v/>
      </c>
      <c r="D32" s="70" t="s">
        <v>235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>
        <f>+IF(C33&lt;O31,1,0)</f>
        <v>0</v>
      </c>
      <c r="P32" s="85">
        <f>+IF(SUM($O32:O32)=1,"0",IF($C33&lt;P31,1,0))</f>
        <v>0</v>
      </c>
      <c r="Q32" s="85">
        <f>+IF(SUM($O32:P32)=1,"0",IF($C33&lt;Q31,1,0))</f>
        <v>0</v>
      </c>
      <c r="R32" s="85">
        <f>+IF(SUM($O32:Q32)=1,"0",IF($C33&lt;R31,1,0))</f>
        <v>0</v>
      </c>
      <c r="S32" s="85">
        <f>+IF(SUM($O32:R32)=1,"0",IF($C33&lt;S31,1,0))</f>
        <v>0</v>
      </c>
      <c r="T32" s="85"/>
    </row>
    <row r="33" spans="2:20" ht="15" thickBot="1">
      <c r="B33" s="75" t="s">
        <v>227</v>
      </c>
      <c r="C33" s="76" t="str">
        <f>IFERROR(+C31/C32,"")</f>
        <v/>
      </c>
      <c r="D33" s="87" t="s">
        <v>228</v>
      </c>
      <c r="E33" s="82" t="str">
        <f>+IF(C33&gt;1,"",SUMPRODUCT(O32:T32,O33:T33))</f>
        <v/>
      </c>
      <c r="F33" s="64" t="str">
        <f>+IF(E33="","",IF(E33=1,"point","points"))</f>
        <v/>
      </c>
      <c r="G33" s="62"/>
      <c r="H33" s="62"/>
      <c r="I33" s="62"/>
      <c r="J33" s="62"/>
      <c r="K33" s="62"/>
      <c r="L33" s="62"/>
      <c r="M33" s="62"/>
      <c r="N33" s="62"/>
      <c r="O33" s="62">
        <v>5</v>
      </c>
      <c r="P33" s="62">
        <v>4</v>
      </c>
      <c r="Q33" s="62">
        <v>3</v>
      </c>
      <c r="R33" s="62">
        <v>2</v>
      </c>
      <c r="S33" s="62">
        <v>1</v>
      </c>
      <c r="T33" s="62"/>
    </row>
    <row r="34" spans="2:20" ht="6.75" customHeight="1">
      <c r="O34" s="62"/>
      <c r="P34" s="62"/>
      <c r="Q34" s="62"/>
      <c r="R34" s="62"/>
      <c r="S34" s="62"/>
      <c r="T34" s="62"/>
    </row>
  </sheetData>
  <conditionalFormatting sqref="C23 C28 C33">
    <cfRule type="cellIs" dxfId="27" priority="11" stopIfTrue="1" operator="lessThan">
      <formula>1</formula>
    </cfRule>
  </conditionalFormatting>
  <conditionalFormatting sqref="C23 C28">
    <cfRule type="cellIs" dxfId="26" priority="13" operator="greaterThan">
      <formula>1</formula>
    </cfRule>
  </conditionalFormatting>
  <conditionalFormatting sqref="C33">
    <cfRule type="cellIs" dxfId="25" priority="12" operator="greaterThan">
      <formula>1</formula>
    </cfRule>
  </conditionalFormatting>
  <conditionalFormatting sqref="D23">
    <cfRule type="expression" dxfId="24" priority="8">
      <formula>LEFT($F$23,1)="p"</formula>
    </cfRule>
  </conditionalFormatting>
  <conditionalFormatting sqref="D28">
    <cfRule type="expression" dxfId="23" priority="3">
      <formula>LEFT($F$28,1)="p"</formula>
    </cfRule>
  </conditionalFormatting>
  <conditionalFormatting sqref="D33">
    <cfRule type="expression" dxfId="22" priority="2">
      <formula>LEFT($F$33,1)="p"</formula>
    </cfRule>
  </conditionalFormatting>
  <conditionalFormatting sqref="E23:F23">
    <cfRule type="expression" dxfId="21" priority="10">
      <formula>$E$23=""</formula>
    </cfRule>
  </conditionalFormatting>
  <conditionalFormatting sqref="E28:F28">
    <cfRule type="expression" dxfId="20" priority="5">
      <formula>$E$28=""</formula>
    </cfRule>
  </conditionalFormatting>
  <conditionalFormatting sqref="E33:F33">
    <cfRule type="expression" dxfId="19" priority="4">
      <formula>$E$33=""</formula>
    </cfRule>
  </conditionalFormatting>
  <conditionalFormatting sqref="G3:G13 E3:E15 C16">
    <cfRule type="expression" dxfId="18" priority="1">
      <formula>$N$17&gt;0</formula>
    </cfRule>
  </conditionalFormatting>
  <pageMargins left="0.25" right="0.25" top="0.75" bottom="0.75" header="0.3" footer="0.3"/>
  <pageSetup paperSize="9" scale="7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04"/>
  <sheetViews>
    <sheetView workbookViewId="0">
      <selection activeCell="F3" sqref="F3"/>
    </sheetView>
  </sheetViews>
  <sheetFormatPr defaultColWidth="9.140625" defaultRowHeight="12.6"/>
  <cols>
    <col min="1" max="1" width="48.5703125" style="2" customWidth="1"/>
    <col min="2" max="2" width="32.42578125" style="2" customWidth="1"/>
    <col min="3" max="3" width="23" style="2" customWidth="1"/>
    <col min="4" max="4" width="59" style="2" customWidth="1"/>
    <col min="5" max="6" width="23" style="2" customWidth="1"/>
    <col min="7" max="7" width="14" style="2" customWidth="1"/>
    <col min="8" max="8" width="7.42578125" style="2" customWidth="1"/>
    <col min="9" max="10" width="9.140625" style="2"/>
    <col min="11" max="11" width="14" style="2" customWidth="1"/>
    <col min="12" max="12" width="19.5703125" style="2" customWidth="1"/>
    <col min="13" max="13" width="14.5703125" style="2" customWidth="1"/>
    <col min="14" max="16384" width="9.140625" style="2"/>
  </cols>
  <sheetData>
    <row r="1" spans="1:15" ht="15.6">
      <c r="B1" s="124" t="s">
        <v>237</v>
      </c>
      <c r="C1" s="124" t="s">
        <v>238</v>
      </c>
      <c r="D1" s="124" t="s">
        <v>239</v>
      </c>
      <c r="E1" s="124" t="s">
        <v>240</v>
      </c>
      <c r="F1" s="124" t="s">
        <v>241</v>
      </c>
    </row>
    <row r="2" spans="1:15">
      <c r="A2" s="2" t="s">
        <v>190</v>
      </c>
      <c r="B2" s="16" t="s">
        <v>242</v>
      </c>
      <c r="C2" s="16" t="s">
        <v>243</v>
      </c>
      <c r="D2" s="16" t="s">
        <v>244</v>
      </c>
      <c r="E2" s="16" t="s">
        <v>242</v>
      </c>
      <c r="F2" s="16" t="s">
        <v>242</v>
      </c>
    </row>
    <row r="3" spans="1:15">
      <c r="A3" s="2" t="s">
        <v>245</v>
      </c>
      <c r="B3" s="17">
        <f>+'Production Mix (Volume)'!M36</f>
        <v>0</v>
      </c>
      <c r="C3" s="106">
        <f>+'Production Mix (Volume)'!N36</f>
        <v>0</v>
      </c>
      <c r="D3" s="107">
        <f>+'Production Mix (Volume)'!O36</f>
        <v>0</v>
      </c>
      <c r="E3" s="17">
        <f>+'Production Mix (Volume)'!P36</f>
        <v>0</v>
      </c>
      <c r="F3" s="17">
        <f>+'Production Mix (Volume)'!Q36</f>
        <v>0</v>
      </c>
    </row>
    <row r="4" spans="1:15">
      <c r="A4" s="2" t="s">
        <v>246</v>
      </c>
      <c r="B4" s="17" t="str">
        <f>IFERROR(+SUMPRODUCT($C$15:$C$596,$H$15:$H$596)*1000/'Production Mix (Volume)'!E37,"")</f>
        <v/>
      </c>
      <c r="C4" s="106" t="str">
        <f>IFERROR(+SUMPRODUCT($C$15:$C$596,$I$15:$I$596)*1000/'Production Mix (Volume)'!E37,"")</f>
        <v/>
      </c>
      <c r="D4" s="107" t="str">
        <f>IFERROR(+SUMPRODUCT($C$15:$C$596,$J$15:$J$596)*1000/'Production Mix (Volume)'!E37,"")</f>
        <v/>
      </c>
      <c r="E4" s="17" t="str">
        <f>IFERROR(+SUMPRODUCT($C$15:$C$596,$K$15:$K$596)*1000/'Production Mix (Volume)'!E37,"")</f>
        <v/>
      </c>
      <c r="F4" s="17" t="str">
        <f>IFERROR(+SUMPRODUCT($C$15:$C$596,$L$15:$L$596)*1000/'Production Mix (Volume)'!E37,"")</f>
        <v/>
      </c>
    </row>
    <row r="5" spans="1:15">
      <c r="A5" s="2" t="s">
        <v>227</v>
      </c>
      <c r="B5" s="120" t="e">
        <f>+B4/B3</f>
        <v>#VALUE!</v>
      </c>
      <c r="C5" s="13" t="e">
        <f>+C4/C3</f>
        <v>#VALUE!</v>
      </c>
      <c r="D5" s="108" t="e">
        <f>IF(AND(D3=0,D4=0),0,IF(AND(D3=0,D4&lt;0),200,D4/D3))</f>
        <v>#VALUE!</v>
      </c>
      <c r="E5" s="108" t="e">
        <f t="shared" ref="E5" si="0">+E4/E3</f>
        <v>#VALUE!</v>
      </c>
      <c r="F5" s="108" t="e">
        <f>+F4/F3</f>
        <v>#VALUE!</v>
      </c>
    </row>
    <row r="6" spans="1:15" ht="12.95">
      <c r="A6" s="2" t="s">
        <v>247</v>
      </c>
      <c r="B6" s="123">
        <f>+IF(B4&lt;=0.3,3,IF(B4&lt;=0.7,2,IF(B4&lt;=1,1,0)))</f>
        <v>0</v>
      </c>
      <c r="C6" s="121" t="e">
        <f>+IF(C5&lt;30%,5,IF(C5&lt;40%,4,IF(C5&lt;50%,3,IF(C5&lt;60%,2,IF(C5&lt;70%,1,0)))))</f>
        <v>#VALUE!</v>
      </c>
      <c r="D6" s="122" t="e">
        <f>IF(AND(D3=0,D4=0),2,IF(AND(D3&gt;660,D5&lt;50%),10,IF(AND(D3&gt;660,D5&lt;60%),8,IF(AND(D3&gt;660,D5&lt;70%),6,IF(AND(D3&gt;660,D5&lt;80%),4,IF(AND(D3&gt;660,D5&lt;90%),2,
IF(AND(D3&gt;130,D5&lt;50%),8,IF(AND(D3&gt;130,D5&lt;60%),6,IF(AND(D3&gt;130,D5&lt;70%),5,IF(AND(D3&gt;130,D5&lt;80%),3,IF(AND(D3&gt;130,D5&lt;90%),2,
IF(AND(D3&gt;40,D5&lt;50%),5,IF(AND(D3&gt;40,D5&lt;60%),4,IF(AND(D3&gt;40,D5&lt;70%),3,IF(AND(D3&gt;40,D5&lt;80%),2,IF(AND(D3&gt;40,D5&lt;90%),1,
IF(AND(D3&gt;=0,D5&lt;50%),2,IF(AND(D3&gt;=0,D5&lt;60%),1,IF(AND(D3&gt;=0,D5&lt;70%),1,IF(AND(D3&gt;=0,D5&lt;80%),0,IF(AND(D3&gt;=0,D5&lt;90%),0,0)))))))))))))))))))))</f>
        <v>#VALUE!</v>
      </c>
      <c r="E6" s="108"/>
      <c r="F6" s="108"/>
    </row>
    <row r="7" spans="1:15">
      <c r="B7" s="108"/>
      <c r="C7" s="108"/>
      <c r="D7" s="108"/>
      <c r="E7" s="108"/>
      <c r="F7" s="108"/>
    </row>
    <row r="8" spans="1:15">
      <c r="B8" s="108"/>
      <c r="C8" s="108"/>
      <c r="D8" s="108"/>
      <c r="E8" s="108"/>
      <c r="F8" s="108"/>
    </row>
    <row r="10" spans="1:15">
      <c r="A10" s="2" t="s">
        <v>248</v>
      </c>
      <c r="B10" s="118" t="e">
        <f>+SUMIFS(C15:$C$604,$N$15:$N$604,"OK")/(SUM($C$15:$C$604)-SUMIFS($C$15:$C$604,$N$15:$N$604,"Not Approved",$M$15:$M$604,"YES"))</f>
        <v>#DIV/0!</v>
      </c>
      <c r="C10" s="2" t="e">
        <f>+IF(B10&lt;30%,"IKKE OPFYLDT","OK")</f>
        <v>#DIV/0!</v>
      </c>
    </row>
    <row r="11" spans="1:15">
      <c r="A11" s="2" t="s">
        <v>249</v>
      </c>
      <c r="D11" s="13"/>
    </row>
    <row r="12" spans="1:15" ht="12.95">
      <c r="A12" s="125" t="s">
        <v>250</v>
      </c>
      <c r="B12" s="2" t="e">
        <f>+IF(B10&gt;=90%,6,IF(B10&gt;=70%,4,IF(B10&gt;=50%,2,0)))</f>
        <v>#DIV/0!</v>
      </c>
    </row>
    <row r="13" spans="1:15" ht="12.95">
      <c r="A13" s="116" t="s">
        <v>251</v>
      </c>
      <c r="B13" s="115"/>
      <c r="C13" s="115"/>
      <c r="D13" s="115"/>
      <c r="E13" s="114" t="s">
        <v>252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>
      <c r="A14" s="2" t="s">
        <v>253</v>
      </c>
      <c r="B14" s="109" t="s">
        <v>254</v>
      </c>
      <c r="C14" s="110" t="s">
        <v>255</v>
      </c>
      <c r="D14" s="110" t="s">
        <v>256</v>
      </c>
      <c r="E14" s="111" t="s">
        <v>257</v>
      </c>
      <c r="F14" s="111" t="s">
        <v>258</v>
      </c>
      <c r="G14" s="111" t="s">
        <v>259</v>
      </c>
      <c r="H14" s="111" t="s">
        <v>260</v>
      </c>
      <c r="I14" s="112" t="s">
        <v>30</v>
      </c>
      <c r="J14" s="112" t="s">
        <v>261</v>
      </c>
      <c r="K14" s="112" t="s">
        <v>32</v>
      </c>
      <c r="L14" s="112" t="s">
        <v>33</v>
      </c>
      <c r="M14" s="112" t="s">
        <v>262</v>
      </c>
      <c r="N14" s="112" t="s">
        <v>263</v>
      </c>
      <c r="O14" s="112" t="s">
        <v>264</v>
      </c>
    </row>
    <row r="15" spans="1:15">
      <c r="A15" s="98"/>
      <c r="B15" s="98"/>
      <c r="C15" s="119"/>
      <c r="D15" s="98"/>
      <c r="E15" s="98"/>
      <c r="F15" s="2" t="str">
        <f>IF(Tabel1[[#This Row],[ID'#]]="","",+VLOOKUP(Tabel1[[#This Row],[ID'#]],'[1]Product overview'!$B:$P,2,FALSE))</f>
        <v/>
      </c>
      <c r="G15" s="2" t="str">
        <f>IF(Tabel1[[#This Row],[ID'#]]="","",+VLOOKUP(Tabel1[[#This Row],[ID'#]],'[1]Product overview'!$B:$P,5,FALSE))</f>
        <v/>
      </c>
      <c r="H15" s="2" t="str">
        <f>IF(Tabel1[[#This Row],[ID'#]]="","",+VLOOKUP(Tabel1[[#This Row],[ID'#]],'[1]Product overview'!$B:$P,8,FALSE))</f>
        <v/>
      </c>
      <c r="I15" s="2" t="str">
        <f>IF(Tabel1[[#This Row],[ID'#]]="","",+VLOOKUP(Tabel1[[#This Row],[ID'#]],'[1]Product overview'!$B:$P,9,FALSE))</f>
        <v/>
      </c>
      <c r="J15" s="2" t="str">
        <f>IF(Tabel1[[#This Row],[ID'#]]="","",+VLOOKUP(Tabel1[[#This Row],[ID'#]],'[1]Product overview'!$B:$P,10,FALSE))</f>
        <v/>
      </c>
      <c r="K15" s="2" t="str">
        <f>IF(Tabel1[[#This Row],[ID'#]]="","",+VLOOKUP(Tabel1[[#This Row],[ID'#]],'[1]Product overview'!$B:$P,11,FALSE))</f>
        <v/>
      </c>
      <c r="L15" s="2" t="str">
        <f>IF(Tabel1[[#This Row],[ID'#]]="","",+VLOOKUP(Tabel1[[#This Row],[ID'#]],'[1]Product overview'!$B:$P,12,FALSE))</f>
        <v/>
      </c>
      <c r="M15" s="2" t="str">
        <f>IF(Tabel1[[#This Row],[ID'#]]="","",+VLOOKUP(Tabel1[[#This Row],[ID'#]],'[1]Product overview'!$B:$P,13,FALSE))</f>
        <v/>
      </c>
      <c r="N15" s="2" t="str">
        <f>IF(Tabel1[[#This Row],[ID'#]]="","",+VLOOKUP(Tabel1[[#This Row],[ID'#]],'[1]Product overview'!$B:$P,14,FALSE))</f>
        <v/>
      </c>
      <c r="O15" s="2" t="str">
        <f>IF(Tabel1[[#This Row],[ID'#]]="","",+VLOOKUP(Tabel1[[#This Row],[ID'#]],'[1]Product overview'!$B:$P,15,FALSE))</f>
        <v/>
      </c>
    </row>
    <row r="16" spans="1:15">
      <c r="A16" s="98"/>
      <c r="B16" s="98"/>
      <c r="C16" s="119"/>
      <c r="D16" s="98"/>
      <c r="E16" s="98"/>
      <c r="F16" s="98" t="str">
        <f>IF(Tabel1[[#This Row],[ID'#]]="","",+VLOOKUP(Tabel1[[#This Row],[ID'#]],'[1]Product overview'!$B:$P,2,FALSE))</f>
        <v/>
      </c>
      <c r="G16" s="2" t="str">
        <f>IF(Tabel1[[#This Row],[ID'#]]="","",+VLOOKUP(Tabel1[[#This Row],[ID'#]],'[1]Product overview'!$B:$P,5,FALSE))</f>
        <v/>
      </c>
      <c r="H16" s="2" t="str">
        <f>IF(Tabel1[[#This Row],[ID'#]]="","",+VLOOKUP(Tabel1[[#This Row],[ID'#]],'[1]Product overview'!$B:$P,8,FALSE))</f>
        <v/>
      </c>
      <c r="I16" s="2" t="str">
        <f>IF(Tabel1[[#This Row],[ID'#]]="","",+VLOOKUP(Tabel1[[#This Row],[ID'#]],'[1]Product overview'!$B:$P,9,FALSE))</f>
        <v/>
      </c>
      <c r="J16" s="2" t="str">
        <f>IF(Tabel1[[#This Row],[ID'#]]="","",+VLOOKUP(Tabel1[[#This Row],[ID'#]],'[1]Product overview'!$B:$P,10,FALSE))</f>
        <v/>
      </c>
      <c r="K16" s="2" t="str">
        <f>IF(Tabel1[[#This Row],[ID'#]]="","",+VLOOKUP(Tabel1[[#This Row],[ID'#]],'[1]Product overview'!$B:$P,11,FALSE))</f>
        <v/>
      </c>
      <c r="L16" s="2" t="str">
        <f>IF(Tabel1[[#This Row],[ID'#]]="","",+VLOOKUP(Tabel1[[#This Row],[ID'#]],'[1]Product overview'!$B:$P,12,FALSE))</f>
        <v/>
      </c>
      <c r="M16" s="2" t="str">
        <f>IF(Tabel1[[#This Row],[ID'#]]="","",+VLOOKUP(Tabel1[[#This Row],[ID'#]],'[1]Product overview'!$B:$P,13,FALSE))</f>
        <v/>
      </c>
      <c r="N16" s="2" t="str">
        <f>IF(Tabel1[[#This Row],[ID'#]]="","",+VLOOKUP(Tabel1[[#This Row],[ID'#]],'[1]Product overview'!$B:$P,14,FALSE))</f>
        <v/>
      </c>
      <c r="O16" s="2" t="str">
        <f>IF(Tabel1[[#This Row],[ID'#]]="","",+VLOOKUP(Tabel1[[#This Row],[ID'#]],'[1]Product overview'!$B:$P,15,FALSE))</f>
        <v/>
      </c>
    </row>
    <row r="17" spans="1:15">
      <c r="A17" s="98"/>
      <c r="B17" s="98"/>
      <c r="C17" s="119"/>
      <c r="D17" s="98"/>
      <c r="E17" s="98"/>
      <c r="F17" s="98" t="str">
        <f>IF(Tabel1[[#This Row],[ID'#]]="","",+VLOOKUP(Tabel1[[#This Row],[ID'#]],'[1]Product overview'!$B:$P,2,FALSE))</f>
        <v/>
      </c>
      <c r="G17" s="2" t="str">
        <f>IF(Tabel1[[#This Row],[ID'#]]="","",+VLOOKUP(Tabel1[[#This Row],[ID'#]],'[1]Product overview'!$B:$P,5,FALSE))</f>
        <v/>
      </c>
      <c r="H17" s="2" t="str">
        <f>IF(Tabel1[[#This Row],[ID'#]]="","",+VLOOKUP(Tabel1[[#This Row],[ID'#]],'[1]Product overview'!$B:$P,8,FALSE))</f>
        <v/>
      </c>
      <c r="I17" s="2" t="str">
        <f>IF(Tabel1[[#This Row],[ID'#]]="","",+VLOOKUP(Tabel1[[#This Row],[ID'#]],'[1]Product overview'!$B:$P,9,FALSE))</f>
        <v/>
      </c>
      <c r="J17" s="2" t="str">
        <f>IF(Tabel1[[#This Row],[ID'#]]="","",+VLOOKUP(Tabel1[[#This Row],[ID'#]],'[1]Product overview'!$B:$P,10,FALSE))</f>
        <v/>
      </c>
      <c r="K17" s="2" t="str">
        <f>IF(Tabel1[[#This Row],[ID'#]]="","",+VLOOKUP(Tabel1[[#This Row],[ID'#]],'[1]Product overview'!$B:$P,11,FALSE))</f>
        <v/>
      </c>
      <c r="L17" s="2" t="str">
        <f>IF(Tabel1[[#This Row],[ID'#]]="","",+VLOOKUP(Tabel1[[#This Row],[ID'#]],'[1]Product overview'!$B:$P,12,FALSE))</f>
        <v/>
      </c>
      <c r="M17" s="2" t="str">
        <f>IF(Tabel1[[#This Row],[ID'#]]="","",+VLOOKUP(Tabel1[[#This Row],[ID'#]],'[1]Product overview'!$B:$P,13,FALSE))</f>
        <v/>
      </c>
      <c r="N17" s="2" t="str">
        <f>IF(Tabel1[[#This Row],[ID'#]]="","",+VLOOKUP(Tabel1[[#This Row],[ID'#]],'[1]Product overview'!$B:$P,14,FALSE))</f>
        <v/>
      </c>
      <c r="O17" s="2" t="str">
        <f>IF(Tabel1[[#This Row],[ID'#]]="","",+VLOOKUP(Tabel1[[#This Row],[ID'#]],'[1]Product overview'!$B:$P,15,FALSE))</f>
        <v/>
      </c>
    </row>
    <row r="18" spans="1:15">
      <c r="A18" s="98"/>
      <c r="B18" s="98"/>
      <c r="C18" s="119"/>
      <c r="D18" s="98"/>
      <c r="E18" s="98"/>
      <c r="F18" s="98" t="str">
        <f>IF(Tabel1[[#This Row],[ID'#]]="","",+VLOOKUP(Tabel1[[#This Row],[ID'#]],'[1]Product overview'!$B:$P,2,FALSE))</f>
        <v/>
      </c>
      <c r="G18" s="2" t="str">
        <f>IF(Tabel1[[#This Row],[ID'#]]="","",+VLOOKUP(Tabel1[[#This Row],[ID'#]],'[1]Product overview'!$B:$P,5,FALSE))</f>
        <v/>
      </c>
      <c r="H18" s="2" t="str">
        <f>IF(Tabel1[[#This Row],[ID'#]]="","",+VLOOKUP(Tabel1[[#This Row],[ID'#]],'[1]Product overview'!$B:$P,8,FALSE))</f>
        <v/>
      </c>
      <c r="I18" s="2" t="str">
        <f>IF(Tabel1[[#This Row],[ID'#]]="","",+VLOOKUP(Tabel1[[#This Row],[ID'#]],'[1]Product overview'!$B:$P,9,FALSE))</f>
        <v/>
      </c>
      <c r="J18" s="2" t="str">
        <f>IF(Tabel1[[#This Row],[ID'#]]="","",+VLOOKUP(Tabel1[[#This Row],[ID'#]],'[1]Product overview'!$B:$P,10,FALSE))</f>
        <v/>
      </c>
      <c r="K18" s="2" t="str">
        <f>IF(Tabel1[[#This Row],[ID'#]]="","",+VLOOKUP(Tabel1[[#This Row],[ID'#]],'[1]Product overview'!$B:$P,11,FALSE))</f>
        <v/>
      </c>
      <c r="L18" s="2" t="str">
        <f>IF(Tabel1[[#This Row],[ID'#]]="","",+VLOOKUP(Tabel1[[#This Row],[ID'#]],'[1]Product overview'!$B:$P,12,FALSE))</f>
        <v/>
      </c>
      <c r="M18" s="2" t="str">
        <f>IF(Tabel1[[#This Row],[ID'#]]="","",+VLOOKUP(Tabel1[[#This Row],[ID'#]],'[1]Product overview'!$B:$P,13,FALSE))</f>
        <v/>
      </c>
      <c r="N18" s="2" t="str">
        <f>IF(Tabel1[[#This Row],[ID'#]]="","",+VLOOKUP(Tabel1[[#This Row],[ID'#]],'[1]Product overview'!$B:$P,14,FALSE))</f>
        <v/>
      </c>
      <c r="O18" s="2" t="str">
        <f>IF(Tabel1[[#This Row],[ID'#]]="","",+VLOOKUP(Tabel1[[#This Row],[ID'#]],'[1]Product overview'!$B:$P,15,FALSE))</f>
        <v/>
      </c>
    </row>
    <row r="19" spans="1:15">
      <c r="A19" s="98"/>
      <c r="B19" s="98"/>
      <c r="C19" s="119"/>
      <c r="D19" s="98"/>
      <c r="E19" s="98"/>
      <c r="F19" s="98" t="str">
        <f>IF(Tabel1[[#This Row],[ID'#]]="","",+VLOOKUP(Tabel1[[#This Row],[ID'#]],'[1]Product overview'!$B:$P,2,FALSE))</f>
        <v/>
      </c>
      <c r="G19" s="2" t="str">
        <f>IF(Tabel1[[#This Row],[ID'#]]="","",+VLOOKUP(Tabel1[[#This Row],[ID'#]],'[1]Product overview'!$B:$P,5,FALSE))</f>
        <v/>
      </c>
      <c r="H19" s="2" t="str">
        <f>IF(Tabel1[[#This Row],[ID'#]]="","",+VLOOKUP(Tabel1[[#This Row],[ID'#]],'[1]Product overview'!$B:$P,8,FALSE))</f>
        <v/>
      </c>
      <c r="I19" s="2" t="str">
        <f>IF(Tabel1[[#This Row],[ID'#]]="","",+VLOOKUP(Tabel1[[#This Row],[ID'#]],'[1]Product overview'!$B:$P,9,FALSE))</f>
        <v/>
      </c>
      <c r="J19" s="2" t="str">
        <f>IF(Tabel1[[#This Row],[ID'#]]="","",+VLOOKUP(Tabel1[[#This Row],[ID'#]],'[1]Product overview'!$B:$P,10,FALSE))</f>
        <v/>
      </c>
      <c r="K19" s="2" t="str">
        <f>IF(Tabel1[[#This Row],[ID'#]]="","",+VLOOKUP(Tabel1[[#This Row],[ID'#]],'[1]Product overview'!$B:$P,11,FALSE))</f>
        <v/>
      </c>
      <c r="L19" s="2" t="str">
        <f>IF(Tabel1[[#This Row],[ID'#]]="","",+VLOOKUP(Tabel1[[#This Row],[ID'#]],'[1]Product overview'!$B:$P,12,FALSE))</f>
        <v/>
      </c>
      <c r="M19" s="2" t="str">
        <f>IF(Tabel1[[#This Row],[ID'#]]="","",+VLOOKUP(Tabel1[[#This Row],[ID'#]],'[1]Product overview'!$B:$P,13,FALSE))</f>
        <v/>
      </c>
      <c r="N19" s="2" t="str">
        <f>IF(Tabel1[[#This Row],[ID'#]]="","",+VLOOKUP(Tabel1[[#This Row],[ID'#]],'[1]Product overview'!$B:$P,14,FALSE))</f>
        <v/>
      </c>
      <c r="O19" s="2" t="str">
        <f>IF(Tabel1[[#This Row],[ID'#]]="","",+VLOOKUP(Tabel1[[#This Row],[ID'#]],'[1]Product overview'!$B:$P,15,FALSE))</f>
        <v/>
      </c>
    </row>
    <row r="20" spans="1:15">
      <c r="A20" s="98"/>
      <c r="B20" s="98"/>
      <c r="C20" s="119"/>
      <c r="D20" s="98"/>
      <c r="E20" s="98"/>
      <c r="F20" s="98" t="str">
        <f>IF(Tabel1[[#This Row],[ID'#]]="","",+VLOOKUP(Tabel1[[#This Row],[ID'#]],'[1]Product overview'!$B:$P,2,FALSE))</f>
        <v/>
      </c>
      <c r="G20" s="2" t="str">
        <f>IF(Tabel1[[#This Row],[ID'#]]="","",+VLOOKUP(Tabel1[[#This Row],[ID'#]],'[1]Product overview'!$B:$P,5,FALSE))</f>
        <v/>
      </c>
      <c r="H20" s="2" t="str">
        <f>IF(Tabel1[[#This Row],[ID'#]]="","",+VLOOKUP(Tabel1[[#This Row],[ID'#]],'[1]Product overview'!$B:$P,8,FALSE))</f>
        <v/>
      </c>
      <c r="I20" s="2" t="str">
        <f>IF(Tabel1[[#This Row],[ID'#]]="","",+VLOOKUP(Tabel1[[#This Row],[ID'#]],'[1]Product overview'!$B:$P,9,FALSE))</f>
        <v/>
      </c>
      <c r="J20" s="2" t="str">
        <f>IF(Tabel1[[#This Row],[ID'#]]="","",+VLOOKUP(Tabel1[[#This Row],[ID'#]],'[1]Product overview'!$B:$P,10,FALSE))</f>
        <v/>
      </c>
      <c r="K20" s="2" t="str">
        <f>IF(Tabel1[[#This Row],[ID'#]]="","",+VLOOKUP(Tabel1[[#This Row],[ID'#]],'[1]Product overview'!$B:$P,11,FALSE))</f>
        <v/>
      </c>
      <c r="L20" s="2" t="str">
        <f>IF(Tabel1[[#This Row],[ID'#]]="","",+VLOOKUP(Tabel1[[#This Row],[ID'#]],'[1]Product overview'!$B:$P,12,FALSE))</f>
        <v/>
      </c>
      <c r="M20" s="2" t="str">
        <f>IF(Tabel1[[#This Row],[ID'#]]="","",+VLOOKUP(Tabel1[[#This Row],[ID'#]],'[1]Product overview'!$B:$P,13,FALSE))</f>
        <v/>
      </c>
      <c r="N20" s="2" t="str">
        <f>IF(Tabel1[[#This Row],[ID'#]]="","",+VLOOKUP(Tabel1[[#This Row],[ID'#]],'[1]Product overview'!$B:$P,14,FALSE))</f>
        <v/>
      </c>
      <c r="O20" s="2" t="str">
        <f>IF(Tabel1[[#This Row],[ID'#]]="","",+VLOOKUP(Tabel1[[#This Row],[ID'#]],'[1]Product overview'!$B:$P,15,FALSE))</f>
        <v/>
      </c>
    </row>
    <row r="21" spans="1:15">
      <c r="A21" s="98"/>
      <c r="B21" s="98"/>
      <c r="C21" s="119"/>
      <c r="D21" s="98"/>
      <c r="E21" s="98"/>
      <c r="F21" s="98" t="str">
        <f>IF(Tabel1[[#This Row],[ID'#]]="","",+VLOOKUP(Tabel1[[#This Row],[ID'#]],'[1]Product overview'!$B:$P,2,FALSE))</f>
        <v/>
      </c>
      <c r="G21" s="2" t="str">
        <f>IF(Tabel1[[#This Row],[ID'#]]="","",+VLOOKUP(Tabel1[[#This Row],[ID'#]],'[1]Product overview'!$B:$P,5,FALSE))</f>
        <v/>
      </c>
      <c r="H21" s="2" t="str">
        <f>IF(Tabel1[[#This Row],[ID'#]]="","",+VLOOKUP(Tabel1[[#This Row],[ID'#]],'[1]Product overview'!$B:$P,8,FALSE))</f>
        <v/>
      </c>
      <c r="I21" s="2" t="str">
        <f>IF(Tabel1[[#This Row],[ID'#]]="","",+VLOOKUP(Tabel1[[#This Row],[ID'#]],'[1]Product overview'!$B:$P,9,FALSE))</f>
        <v/>
      </c>
      <c r="J21" s="2" t="str">
        <f>IF(Tabel1[[#This Row],[ID'#]]="","",+VLOOKUP(Tabel1[[#This Row],[ID'#]],'[1]Product overview'!$B:$P,10,FALSE))</f>
        <v/>
      </c>
      <c r="K21" s="2" t="str">
        <f>IF(Tabel1[[#This Row],[ID'#]]="","",+VLOOKUP(Tabel1[[#This Row],[ID'#]],'[1]Product overview'!$B:$P,11,FALSE))</f>
        <v/>
      </c>
      <c r="L21" s="2" t="str">
        <f>IF(Tabel1[[#This Row],[ID'#]]="","",+VLOOKUP(Tabel1[[#This Row],[ID'#]],'[1]Product overview'!$B:$P,12,FALSE))</f>
        <v/>
      </c>
      <c r="M21" s="2" t="str">
        <f>IF(Tabel1[[#This Row],[ID'#]]="","",+VLOOKUP(Tabel1[[#This Row],[ID'#]],'[1]Product overview'!$B:$P,13,FALSE))</f>
        <v/>
      </c>
      <c r="N21" s="2" t="str">
        <f>IF(Tabel1[[#This Row],[ID'#]]="","",+VLOOKUP(Tabel1[[#This Row],[ID'#]],'[1]Product overview'!$B:$P,14,FALSE))</f>
        <v/>
      </c>
      <c r="O21" s="2" t="str">
        <f>IF(Tabel1[[#This Row],[ID'#]]="","",+VLOOKUP(Tabel1[[#This Row],[ID'#]],'[1]Product overview'!$B:$P,15,FALSE))</f>
        <v/>
      </c>
    </row>
    <row r="22" spans="1:15">
      <c r="A22" s="98"/>
      <c r="B22" s="98"/>
      <c r="C22" s="119"/>
      <c r="D22" s="98"/>
      <c r="E22" s="98"/>
      <c r="F22" s="98" t="str">
        <f>IF(Tabel1[[#This Row],[ID'#]]="","",+VLOOKUP(Tabel1[[#This Row],[ID'#]],'[1]Product overview'!$B:$P,2,FALSE))</f>
        <v/>
      </c>
      <c r="G22" s="2" t="str">
        <f>IF(Tabel1[[#This Row],[ID'#]]="","",+VLOOKUP(Tabel1[[#This Row],[ID'#]],'[1]Product overview'!$B:$P,5,FALSE))</f>
        <v/>
      </c>
      <c r="H22" s="2" t="str">
        <f>IF(Tabel1[[#This Row],[ID'#]]="","",+VLOOKUP(Tabel1[[#This Row],[ID'#]],'[1]Product overview'!$B:$P,8,FALSE))</f>
        <v/>
      </c>
      <c r="I22" s="2" t="str">
        <f>IF(Tabel1[[#This Row],[ID'#]]="","",+VLOOKUP(Tabel1[[#This Row],[ID'#]],'[1]Product overview'!$B:$P,9,FALSE))</f>
        <v/>
      </c>
      <c r="J22" s="2" t="str">
        <f>IF(Tabel1[[#This Row],[ID'#]]="","",+VLOOKUP(Tabel1[[#This Row],[ID'#]],'[1]Product overview'!$B:$P,10,FALSE))</f>
        <v/>
      </c>
      <c r="K22" s="2" t="str">
        <f>IF(Tabel1[[#This Row],[ID'#]]="","",+VLOOKUP(Tabel1[[#This Row],[ID'#]],'[1]Product overview'!$B:$P,11,FALSE))</f>
        <v/>
      </c>
      <c r="L22" s="2" t="str">
        <f>IF(Tabel1[[#This Row],[ID'#]]="","",+VLOOKUP(Tabel1[[#This Row],[ID'#]],'[1]Product overview'!$B:$P,12,FALSE))</f>
        <v/>
      </c>
      <c r="M22" s="2" t="str">
        <f>IF(Tabel1[[#This Row],[ID'#]]="","",+VLOOKUP(Tabel1[[#This Row],[ID'#]],'[1]Product overview'!$B:$P,13,FALSE))</f>
        <v/>
      </c>
      <c r="N22" s="2" t="str">
        <f>IF(Tabel1[[#This Row],[ID'#]]="","",+VLOOKUP(Tabel1[[#This Row],[ID'#]],'[1]Product overview'!$B:$P,14,FALSE))</f>
        <v/>
      </c>
      <c r="O22" s="2" t="str">
        <f>IF(Tabel1[[#This Row],[ID'#]]="","",+VLOOKUP(Tabel1[[#This Row],[ID'#]],'[1]Product overview'!$B:$P,15,FALSE))</f>
        <v/>
      </c>
    </row>
    <row r="23" spans="1:15">
      <c r="A23" s="98"/>
      <c r="B23" s="98"/>
      <c r="C23" s="119"/>
      <c r="D23" s="98"/>
      <c r="E23" s="98"/>
      <c r="F23" s="98" t="str">
        <f>IF(Tabel1[[#This Row],[ID'#]]="","",+VLOOKUP(Tabel1[[#This Row],[ID'#]],'[1]Product overview'!$B:$P,2,FALSE))</f>
        <v/>
      </c>
      <c r="G23" s="2" t="str">
        <f>IF(Tabel1[[#This Row],[ID'#]]="","",+VLOOKUP(Tabel1[[#This Row],[ID'#]],'[1]Product overview'!$B:$P,5,FALSE))</f>
        <v/>
      </c>
      <c r="H23" s="2" t="str">
        <f>IF(Tabel1[[#This Row],[ID'#]]="","",+VLOOKUP(Tabel1[[#This Row],[ID'#]],'[1]Product overview'!$B:$P,8,FALSE))</f>
        <v/>
      </c>
      <c r="I23" s="2" t="str">
        <f>IF(Tabel1[[#This Row],[ID'#]]="","",+VLOOKUP(Tabel1[[#This Row],[ID'#]],'[1]Product overview'!$B:$P,9,FALSE))</f>
        <v/>
      </c>
      <c r="J23" s="2" t="str">
        <f>IF(Tabel1[[#This Row],[ID'#]]="","",+VLOOKUP(Tabel1[[#This Row],[ID'#]],'[1]Product overview'!$B:$P,10,FALSE))</f>
        <v/>
      </c>
      <c r="K23" s="2" t="str">
        <f>IF(Tabel1[[#This Row],[ID'#]]="","",+VLOOKUP(Tabel1[[#This Row],[ID'#]],'[1]Product overview'!$B:$P,11,FALSE))</f>
        <v/>
      </c>
      <c r="L23" s="2" t="str">
        <f>IF(Tabel1[[#This Row],[ID'#]]="","",+VLOOKUP(Tabel1[[#This Row],[ID'#]],'[1]Product overview'!$B:$P,12,FALSE))</f>
        <v/>
      </c>
      <c r="M23" s="2" t="str">
        <f>IF(Tabel1[[#This Row],[ID'#]]="","",+VLOOKUP(Tabel1[[#This Row],[ID'#]],'[1]Product overview'!$B:$P,13,FALSE))</f>
        <v/>
      </c>
      <c r="N23" s="2" t="str">
        <f>IF(Tabel1[[#This Row],[ID'#]]="","",+VLOOKUP(Tabel1[[#This Row],[ID'#]],'[1]Product overview'!$B:$P,14,FALSE))</f>
        <v/>
      </c>
      <c r="O23" s="2" t="str">
        <f>IF(Tabel1[[#This Row],[ID'#]]="","",+VLOOKUP(Tabel1[[#This Row],[ID'#]],'[1]Product overview'!$B:$P,15,FALSE))</f>
        <v/>
      </c>
    </row>
    <row r="24" spans="1:15">
      <c r="A24" s="98"/>
      <c r="B24" s="98"/>
      <c r="C24" s="119"/>
      <c r="D24" s="98"/>
      <c r="E24" s="98"/>
      <c r="F24" s="98" t="str">
        <f>IF(Tabel1[[#This Row],[ID'#]]="","",+VLOOKUP(Tabel1[[#This Row],[ID'#]],'[1]Product overview'!$B:$P,2,FALSE))</f>
        <v/>
      </c>
      <c r="G24" s="2" t="str">
        <f>IF(Tabel1[[#This Row],[ID'#]]="","",+VLOOKUP(Tabel1[[#This Row],[ID'#]],'[1]Product overview'!$B:$P,5,FALSE))</f>
        <v/>
      </c>
      <c r="H24" s="2" t="str">
        <f>IF(Tabel1[[#This Row],[ID'#]]="","",+VLOOKUP(Tabel1[[#This Row],[ID'#]],'[1]Product overview'!$B:$P,8,FALSE))</f>
        <v/>
      </c>
      <c r="I24" s="2" t="str">
        <f>IF(Tabel1[[#This Row],[ID'#]]="","",+VLOOKUP(Tabel1[[#This Row],[ID'#]],'[1]Product overview'!$B:$P,9,FALSE))</f>
        <v/>
      </c>
      <c r="J24" s="2" t="str">
        <f>IF(Tabel1[[#This Row],[ID'#]]="","",+VLOOKUP(Tabel1[[#This Row],[ID'#]],'[1]Product overview'!$B:$P,10,FALSE))</f>
        <v/>
      </c>
      <c r="K24" s="2" t="str">
        <f>IF(Tabel1[[#This Row],[ID'#]]="","",+VLOOKUP(Tabel1[[#This Row],[ID'#]],'[1]Product overview'!$B:$P,11,FALSE))</f>
        <v/>
      </c>
      <c r="L24" s="2" t="str">
        <f>IF(Tabel1[[#This Row],[ID'#]]="","",+VLOOKUP(Tabel1[[#This Row],[ID'#]],'[1]Product overview'!$B:$P,12,FALSE))</f>
        <v/>
      </c>
      <c r="M24" s="2" t="str">
        <f>IF(Tabel1[[#This Row],[ID'#]]="","",+VLOOKUP(Tabel1[[#This Row],[ID'#]],'[1]Product overview'!$B:$P,13,FALSE))</f>
        <v/>
      </c>
      <c r="N24" s="2" t="str">
        <f>IF(Tabel1[[#This Row],[ID'#]]="","",+VLOOKUP(Tabel1[[#This Row],[ID'#]],'[1]Product overview'!$B:$P,14,FALSE))</f>
        <v/>
      </c>
      <c r="O24" s="2" t="str">
        <f>IF(Tabel1[[#This Row],[ID'#]]="","",+VLOOKUP(Tabel1[[#This Row],[ID'#]],'[1]Product overview'!$B:$P,15,FALSE))</f>
        <v/>
      </c>
    </row>
    <row r="25" spans="1:15">
      <c r="A25" s="98"/>
      <c r="B25" s="98"/>
      <c r="C25" s="119"/>
      <c r="D25" s="98"/>
      <c r="E25" s="98"/>
      <c r="F25" s="98" t="str">
        <f>IF(Tabel1[[#This Row],[ID'#]]="","",+VLOOKUP(Tabel1[[#This Row],[ID'#]],'[1]Product overview'!$B:$P,2,FALSE))</f>
        <v/>
      </c>
      <c r="G25" s="2" t="str">
        <f>IF(Tabel1[[#This Row],[ID'#]]="","",+VLOOKUP(Tabel1[[#This Row],[ID'#]],'[1]Product overview'!$B:$P,5,FALSE))</f>
        <v/>
      </c>
      <c r="H25" s="2" t="str">
        <f>IF(Tabel1[[#This Row],[ID'#]]="","",+VLOOKUP(Tabel1[[#This Row],[ID'#]],'[1]Product overview'!$B:$P,8,FALSE))</f>
        <v/>
      </c>
      <c r="I25" s="2" t="str">
        <f>IF(Tabel1[[#This Row],[ID'#]]="","",+VLOOKUP(Tabel1[[#This Row],[ID'#]],'[1]Product overview'!$B:$P,9,FALSE))</f>
        <v/>
      </c>
      <c r="J25" s="2" t="str">
        <f>IF(Tabel1[[#This Row],[ID'#]]="","",+VLOOKUP(Tabel1[[#This Row],[ID'#]],'[1]Product overview'!$B:$P,10,FALSE))</f>
        <v/>
      </c>
      <c r="K25" s="2" t="str">
        <f>IF(Tabel1[[#This Row],[ID'#]]="","",+VLOOKUP(Tabel1[[#This Row],[ID'#]],'[1]Product overview'!$B:$P,11,FALSE))</f>
        <v/>
      </c>
      <c r="L25" s="2" t="str">
        <f>IF(Tabel1[[#This Row],[ID'#]]="","",+VLOOKUP(Tabel1[[#This Row],[ID'#]],'[1]Product overview'!$B:$P,12,FALSE))</f>
        <v/>
      </c>
      <c r="M25" s="2" t="str">
        <f>IF(Tabel1[[#This Row],[ID'#]]="","",+VLOOKUP(Tabel1[[#This Row],[ID'#]],'[1]Product overview'!$B:$P,13,FALSE))</f>
        <v/>
      </c>
      <c r="N25" s="2" t="str">
        <f>IF(Tabel1[[#This Row],[ID'#]]="","",+VLOOKUP(Tabel1[[#This Row],[ID'#]],'[1]Product overview'!$B:$P,14,FALSE))</f>
        <v/>
      </c>
      <c r="O25" s="2" t="str">
        <f>IF(Tabel1[[#This Row],[ID'#]]="","",+VLOOKUP(Tabel1[[#This Row],[ID'#]],'[1]Product overview'!$B:$P,15,FALSE))</f>
        <v/>
      </c>
    </row>
    <row r="26" spans="1:15">
      <c r="A26" s="98"/>
      <c r="B26" s="98"/>
      <c r="C26" s="119"/>
      <c r="D26" s="98"/>
      <c r="E26" s="98"/>
      <c r="F26" s="98" t="str">
        <f>IF(Tabel1[[#This Row],[ID'#]]="","",+VLOOKUP(Tabel1[[#This Row],[ID'#]],'[1]Product overview'!$B:$P,2,FALSE))</f>
        <v/>
      </c>
      <c r="G26" s="2" t="str">
        <f>IF(Tabel1[[#This Row],[ID'#]]="","",+VLOOKUP(Tabel1[[#This Row],[ID'#]],'[1]Product overview'!$B:$P,5,FALSE))</f>
        <v/>
      </c>
      <c r="H26" s="2" t="str">
        <f>IF(Tabel1[[#This Row],[ID'#]]="","",+VLOOKUP(Tabel1[[#This Row],[ID'#]],'[1]Product overview'!$B:$P,8,FALSE))</f>
        <v/>
      </c>
      <c r="I26" s="2" t="str">
        <f>IF(Tabel1[[#This Row],[ID'#]]="","",+VLOOKUP(Tabel1[[#This Row],[ID'#]],'[1]Product overview'!$B:$P,9,FALSE))</f>
        <v/>
      </c>
      <c r="J26" s="2" t="str">
        <f>IF(Tabel1[[#This Row],[ID'#]]="","",+VLOOKUP(Tabel1[[#This Row],[ID'#]],'[1]Product overview'!$B:$P,10,FALSE))</f>
        <v/>
      </c>
      <c r="K26" s="2" t="str">
        <f>IF(Tabel1[[#This Row],[ID'#]]="","",+VLOOKUP(Tabel1[[#This Row],[ID'#]],'[1]Product overview'!$B:$P,11,FALSE))</f>
        <v/>
      </c>
      <c r="L26" s="2" t="str">
        <f>IF(Tabel1[[#This Row],[ID'#]]="","",+VLOOKUP(Tabel1[[#This Row],[ID'#]],'[1]Product overview'!$B:$P,12,FALSE))</f>
        <v/>
      </c>
      <c r="M26" s="2" t="str">
        <f>IF(Tabel1[[#This Row],[ID'#]]="","",+VLOOKUP(Tabel1[[#This Row],[ID'#]],'[1]Product overview'!$B:$P,13,FALSE))</f>
        <v/>
      </c>
      <c r="N26" s="2" t="str">
        <f>IF(Tabel1[[#This Row],[ID'#]]="","",+VLOOKUP(Tabel1[[#This Row],[ID'#]],'[1]Product overview'!$B:$P,14,FALSE))</f>
        <v/>
      </c>
      <c r="O26" s="2" t="str">
        <f>IF(Tabel1[[#This Row],[ID'#]]="","",+VLOOKUP(Tabel1[[#This Row],[ID'#]],'[1]Product overview'!$B:$P,15,FALSE))</f>
        <v/>
      </c>
    </row>
    <row r="27" spans="1:15">
      <c r="A27" s="98"/>
      <c r="B27" s="98"/>
      <c r="C27" s="119"/>
      <c r="D27" s="98"/>
      <c r="E27" s="98"/>
      <c r="F27" s="98" t="str">
        <f>IF(Tabel1[[#This Row],[ID'#]]="","",+VLOOKUP(Tabel1[[#This Row],[ID'#]],'[1]Product overview'!$B:$P,2,FALSE))</f>
        <v/>
      </c>
      <c r="G27" s="2" t="str">
        <f>IF(Tabel1[[#This Row],[ID'#]]="","",+VLOOKUP(Tabel1[[#This Row],[ID'#]],'[1]Product overview'!$B:$P,5,FALSE))</f>
        <v/>
      </c>
      <c r="H27" s="2" t="str">
        <f>IF(Tabel1[[#This Row],[ID'#]]="","",+VLOOKUP(Tabel1[[#This Row],[ID'#]],'[1]Product overview'!$B:$P,8,FALSE))</f>
        <v/>
      </c>
      <c r="I27" s="2" t="str">
        <f>IF(Tabel1[[#This Row],[ID'#]]="","",+VLOOKUP(Tabel1[[#This Row],[ID'#]],'[1]Product overview'!$B:$P,9,FALSE))</f>
        <v/>
      </c>
      <c r="J27" s="2" t="str">
        <f>IF(Tabel1[[#This Row],[ID'#]]="","",+VLOOKUP(Tabel1[[#This Row],[ID'#]],'[1]Product overview'!$B:$P,10,FALSE))</f>
        <v/>
      </c>
      <c r="K27" s="2" t="str">
        <f>IF(Tabel1[[#This Row],[ID'#]]="","",+VLOOKUP(Tabel1[[#This Row],[ID'#]],'[1]Product overview'!$B:$P,11,FALSE))</f>
        <v/>
      </c>
      <c r="L27" s="2" t="str">
        <f>IF(Tabel1[[#This Row],[ID'#]]="","",+VLOOKUP(Tabel1[[#This Row],[ID'#]],'[1]Product overview'!$B:$P,12,FALSE))</f>
        <v/>
      </c>
      <c r="M27" s="2" t="str">
        <f>IF(Tabel1[[#This Row],[ID'#]]="","",+VLOOKUP(Tabel1[[#This Row],[ID'#]],'[1]Product overview'!$B:$P,13,FALSE))</f>
        <v/>
      </c>
      <c r="N27" s="2" t="str">
        <f>IF(Tabel1[[#This Row],[ID'#]]="","",+VLOOKUP(Tabel1[[#This Row],[ID'#]],'[1]Product overview'!$B:$P,14,FALSE))</f>
        <v/>
      </c>
      <c r="O27" s="2" t="str">
        <f>IF(Tabel1[[#This Row],[ID'#]]="","",+VLOOKUP(Tabel1[[#This Row],[ID'#]],'[1]Product overview'!$B:$P,15,FALSE))</f>
        <v/>
      </c>
    </row>
    <row r="28" spans="1:15">
      <c r="A28" s="98"/>
      <c r="B28" s="98"/>
      <c r="C28" s="119"/>
      <c r="D28" s="98"/>
      <c r="E28" s="98"/>
      <c r="F28" s="98" t="str">
        <f>IF(Tabel1[[#This Row],[ID'#]]="","",+VLOOKUP(Tabel1[[#This Row],[ID'#]],'[1]Product overview'!$B:$P,2,FALSE))</f>
        <v/>
      </c>
      <c r="G28" s="2" t="str">
        <f>IF(Tabel1[[#This Row],[ID'#]]="","",+VLOOKUP(Tabel1[[#This Row],[ID'#]],'[1]Product overview'!$B:$P,5,FALSE))</f>
        <v/>
      </c>
      <c r="H28" s="2" t="str">
        <f>IF(Tabel1[[#This Row],[ID'#]]="","",+VLOOKUP(Tabel1[[#This Row],[ID'#]],'[1]Product overview'!$B:$P,8,FALSE))</f>
        <v/>
      </c>
      <c r="I28" s="2" t="str">
        <f>IF(Tabel1[[#This Row],[ID'#]]="","",+VLOOKUP(Tabel1[[#This Row],[ID'#]],'[1]Product overview'!$B:$P,9,FALSE))</f>
        <v/>
      </c>
      <c r="J28" s="2" t="str">
        <f>IF(Tabel1[[#This Row],[ID'#]]="","",+VLOOKUP(Tabel1[[#This Row],[ID'#]],'[1]Product overview'!$B:$P,10,FALSE))</f>
        <v/>
      </c>
      <c r="K28" s="2" t="str">
        <f>IF(Tabel1[[#This Row],[ID'#]]="","",+VLOOKUP(Tabel1[[#This Row],[ID'#]],'[1]Product overview'!$B:$P,11,FALSE))</f>
        <v/>
      </c>
      <c r="L28" s="2" t="str">
        <f>IF(Tabel1[[#This Row],[ID'#]]="","",+VLOOKUP(Tabel1[[#This Row],[ID'#]],'[1]Product overview'!$B:$P,12,FALSE))</f>
        <v/>
      </c>
      <c r="M28" s="2" t="str">
        <f>IF(Tabel1[[#This Row],[ID'#]]="","",+VLOOKUP(Tabel1[[#This Row],[ID'#]],'[1]Product overview'!$B:$P,13,FALSE))</f>
        <v/>
      </c>
      <c r="N28" s="2" t="str">
        <f>IF(Tabel1[[#This Row],[ID'#]]="","",+VLOOKUP(Tabel1[[#This Row],[ID'#]],'[1]Product overview'!$B:$P,14,FALSE))</f>
        <v/>
      </c>
      <c r="O28" s="2" t="str">
        <f>IF(Tabel1[[#This Row],[ID'#]]="","",+VLOOKUP(Tabel1[[#This Row],[ID'#]],'[1]Product overview'!$B:$P,15,FALSE))</f>
        <v/>
      </c>
    </row>
    <row r="29" spans="1:15">
      <c r="A29" s="98"/>
      <c r="B29" s="98"/>
      <c r="C29" s="119"/>
      <c r="D29" s="98"/>
      <c r="E29" s="98"/>
      <c r="F29" s="98" t="str">
        <f>IF(Tabel1[[#This Row],[ID'#]]="","",+VLOOKUP(Tabel1[[#This Row],[ID'#]],'[1]Product overview'!$B:$P,2,FALSE))</f>
        <v/>
      </c>
      <c r="G29" s="2" t="str">
        <f>IF(Tabel1[[#This Row],[ID'#]]="","",+VLOOKUP(Tabel1[[#This Row],[ID'#]],'[1]Product overview'!$B:$P,5,FALSE))</f>
        <v/>
      </c>
      <c r="H29" s="2" t="str">
        <f>IF(Tabel1[[#This Row],[ID'#]]="","",+VLOOKUP(Tabel1[[#This Row],[ID'#]],'[1]Product overview'!$B:$P,8,FALSE))</f>
        <v/>
      </c>
      <c r="I29" s="2" t="str">
        <f>IF(Tabel1[[#This Row],[ID'#]]="","",+VLOOKUP(Tabel1[[#This Row],[ID'#]],'[1]Product overview'!$B:$P,9,FALSE))</f>
        <v/>
      </c>
      <c r="J29" s="2" t="str">
        <f>IF(Tabel1[[#This Row],[ID'#]]="","",+VLOOKUP(Tabel1[[#This Row],[ID'#]],'[1]Product overview'!$B:$P,10,FALSE))</f>
        <v/>
      </c>
      <c r="K29" s="2" t="str">
        <f>IF(Tabel1[[#This Row],[ID'#]]="","",+VLOOKUP(Tabel1[[#This Row],[ID'#]],'[1]Product overview'!$B:$P,11,FALSE))</f>
        <v/>
      </c>
      <c r="L29" s="2" t="str">
        <f>IF(Tabel1[[#This Row],[ID'#]]="","",+VLOOKUP(Tabel1[[#This Row],[ID'#]],'[1]Product overview'!$B:$P,12,FALSE))</f>
        <v/>
      </c>
      <c r="M29" s="2" t="str">
        <f>IF(Tabel1[[#This Row],[ID'#]]="","",+VLOOKUP(Tabel1[[#This Row],[ID'#]],'[1]Product overview'!$B:$P,13,FALSE))</f>
        <v/>
      </c>
      <c r="N29" s="2" t="str">
        <f>IF(Tabel1[[#This Row],[ID'#]]="","",+VLOOKUP(Tabel1[[#This Row],[ID'#]],'[1]Product overview'!$B:$P,14,FALSE))</f>
        <v/>
      </c>
      <c r="O29" s="2" t="str">
        <f>IF(Tabel1[[#This Row],[ID'#]]="","",+VLOOKUP(Tabel1[[#This Row],[ID'#]],'[1]Product overview'!$B:$P,15,FALSE))</f>
        <v/>
      </c>
    </row>
    <row r="30" spans="1:15">
      <c r="A30" s="98"/>
      <c r="B30" s="98"/>
      <c r="C30" s="119"/>
      <c r="D30" s="98"/>
      <c r="E30" s="98"/>
      <c r="F30" s="98" t="str">
        <f>IF(Tabel1[[#This Row],[ID'#]]="","",+VLOOKUP(Tabel1[[#This Row],[ID'#]],'[1]Product overview'!$B:$P,2,FALSE))</f>
        <v/>
      </c>
      <c r="G30" s="2" t="str">
        <f>IF(Tabel1[[#This Row],[ID'#]]="","",+VLOOKUP(Tabel1[[#This Row],[ID'#]],'[1]Product overview'!$B:$P,5,FALSE))</f>
        <v/>
      </c>
      <c r="H30" s="2" t="str">
        <f>IF(Tabel1[[#This Row],[ID'#]]="","",+VLOOKUP(Tabel1[[#This Row],[ID'#]],'[1]Product overview'!$B:$P,8,FALSE))</f>
        <v/>
      </c>
      <c r="I30" s="2" t="str">
        <f>IF(Tabel1[[#This Row],[ID'#]]="","",+VLOOKUP(Tabel1[[#This Row],[ID'#]],'[1]Product overview'!$B:$P,9,FALSE))</f>
        <v/>
      </c>
      <c r="J30" s="2" t="str">
        <f>IF(Tabel1[[#This Row],[ID'#]]="","",+VLOOKUP(Tabel1[[#This Row],[ID'#]],'[1]Product overview'!$B:$P,10,FALSE))</f>
        <v/>
      </c>
      <c r="K30" s="2" t="str">
        <f>IF(Tabel1[[#This Row],[ID'#]]="","",+VLOOKUP(Tabel1[[#This Row],[ID'#]],'[1]Product overview'!$B:$P,11,FALSE))</f>
        <v/>
      </c>
      <c r="L30" s="2" t="str">
        <f>IF(Tabel1[[#This Row],[ID'#]]="","",+VLOOKUP(Tabel1[[#This Row],[ID'#]],'[1]Product overview'!$B:$P,12,FALSE))</f>
        <v/>
      </c>
      <c r="M30" s="2" t="str">
        <f>IF(Tabel1[[#This Row],[ID'#]]="","",+VLOOKUP(Tabel1[[#This Row],[ID'#]],'[1]Product overview'!$B:$P,13,FALSE))</f>
        <v/>
      </c>
      <c r="N30" s="2" t="str">
        <f>IF(Tabel1[[#This Row],[ID'#]]="","",+VLOOKUP(Tabel1[[#This Row],[ID'#]],'[1]Product overview'!$B:$P,14,FALSE))</f>
        <v/>
      </c>
      <c r="O30" s="2" t="str">
        <f>IF(Tabel1[[#This Row],[ID'#]]="","",+VLOOKUP(Tabel1[[#This Row],[ID'#]],'[1]Product overview'!$B:$P,15,FALSE))</f>
        <v/>
      </c>
    </row>
    <row r="31" spans="1:15">
      <c r="A31" s="98"/>
      <c r="B31" s="98"/>
      <c r="C31" s="119"/>
      <c r="D31" s="98"/>
      <c r="E31" s="98"/>
      <c r="F31" s="98" t="str">
        <f>IF(Tabel1[[#This Row],[ID'#]]="","",+VLOOKUP(Tabel1[[#This Row],[ID'#]],'[1]Product overview'!$B:$P,2,FALSE))</f>
        <v/>
      </c>
      <c r="G31" s="2" t="str">
        <f>IF(Tabel1[[#This Row],[ID'#]]="","",+VLOOKUP(Tabel1[[#This Row],[ID'#]],'[1]Product overview'!$B:$P,5,FALSE))</f>
        <v/>
      </c>
      <c r="H31" s="2" t="str">
        <f>IF(Tabel1[[#This Row],[ID'#]]="","",+VLOOKUP(Tabel1[[#This Row],[ID'#]],'[1]Product overview'!$B:$P,8,FALSE))</f>
        <v/>
      </c>
      <c r="I31" s="2" t="str">
        <f>IF(Tabel1[[#This Row],[ID'#]]="","",+VLOOKUP(Tabel1[[#This Row],[ID'#]],'[1]Product overview'!$B:$P,9,FALSE))</f>
        <v/>
      </c>
      <c r="J31" s="2" t="str">
        <f>IF(Tabel1[[#This Row],[ID'#]]="","",+VLOOKUP(Tabel1[[#This Row],[ID'#]],'[1]Product overview'!$B:$P,10,FALSE))</f>
        <v/>
      </c>
      <c r="K31" s="2" t="str">
        <f>IF(Tabel1[[#This Row],[ID'#]]="","",+VLOOKUP(Tabel1[[#This Row],[ID'#]],'[1]Product overview'!$B:$P,11,FALSE))</f>
        <v/>
      </c>
      <c r="L31" s="2" t="str">
        <f>IF(Tabel1[[#This Row],[ID'#]]="","",+VLOOKUP(Tabel1[[#This Row],[ID'#]],'[1]Product overview'!$B:$P,12,FALSE))</f>
        <v/>
      </c>
      <c r="M31" s="2" t="str">
        <f>IF(Tabel1[[#This Row],[ID'#]]="","",+VLOOKUP(Tabel1[[#This Row],[ID'#]],'[1]Product overview'!$B:$P,13,FALSE))</f>
        <v/>
      </c>
      <c r="N31" s="2" t="str">
        <f>IF(Tabel1[[#This Row],[ID'#]]="","",+VLOOKUP(Tabel1[[#This Row],[ID'#]],'[1]Product overview'!$B:$P,14,FALSE))</f>
        <v/>
      </c>
      <c r="O31" s="2" t="str">
        <f>IF(Tabel1[[#This Row],[ID'#]]="","",+VLOOKUP(Tabel1[[#This Row],[ID'#]],'[1]Product overview'!$B:$P,15,FALSE))</f>
        <v/>
      </c>
    </row>
    <row r="32" spans="1:15">
      <c r="A32" s="98"/>
      <c r="B32" s="98"/>
      <c r="C32" s="119"/>
      <c r="D32" s="98"/>
      <c r="E32" s="98"/>
      <c r="F32" s="98" t="str">
        <f>IF(Tabel1[[#This Row],[ID'#]]="","",+VLOOKUP(Tabel1[[#This Row],[ID'#]],'[1]Product overview'!$B:$P,2,FALSE))</f>
        <v/>
      </c>
      <c r="G32" s="2" t="str">
        <f>IF(Tabel1[[#This Row],[ID'#]]="","",+VLOOKUP(Tabel1[[#This Row],[ID'#]],'[1]Product overview'!$B:$P,5,FALSE))</f>
        <v/>
      </c>
      <c r="H32" s="2" t="str">
        <f>IF(Tabel1[[#This Row],[ID'#]]="","",+VLOOKUP(Tabel1[[#This Row],[ID'#]],'[1]Product overview'!$B:$P,8,FALSE))</f>
        <v/>
      </c>
      <c r="I32" s="2" t="str">
        <f>IF(Tabel1[[#This Row],[ID'#]]="","",+VLOOKUP(Tabel1[[#This Row],[ID'#]],'[1]Product overview'!$B:$P,9,FALSE))</f>
        <v/>
      </c>
      <c r="J32" s="2" t="str">
        <f>IF(Tabel1[[#This Row],[ID'#]]="","",+VLOOKUP(Tabel1[[#This Row],[ID'#]],'[1]Product overview'!$B:$P,10,FALSE))</f>
        <v/>
      </c>
      <c r="K32" s="2" t="str">
        <f>IF(Tabel1[[#This Row],[ID'#]]="","",+VLOOKUP(Tabel1[[#This Row],[ID'#]],'[1]Product overview'!$B:$P,11,FALSE))</f>
        <v/>
      </c>
      <c r="L32" s="2" t="str">
        <f>IF(Tabel1[[#This Row],[ID'#]]="","",+VLOOKUP(Tabel1[[#This Row],[ID'#]],'[1]Product overview'!$B:$P,12,FALSE))</f>
        <v/>
      </c>
      <c r="M32" s="2" t="str">
        <f>IF(Tabel1[[#This Row],[ID'#]]="","",+VLOOKUP(Tabel1[[#This Row],[ID'#]],'[1]Product overview'!$B:$P,13,FALSE))</f>
        <v/>
      </c>
      <c r="N32" s="2" t="str">
        <f>IF(Tabel1[[#This Row],[ID'#]]="","",+VLOOKUP(Tabel1[[#This Row],[ID'#]],'[1]Product overview'!$B:$P,14,FALSE))</f>
        <v/>
      </c>
      <c r="O32" s="2" t="str">
        <f>IF(Tabel1[[#This Row],[ID'#]]="","",+VLOOKUP(Tabel1[[#This Row],[ID'#]],'[1]Product overview'!$B:$P,15,FALSE))</f>
        <v/>
      </c>
    </row>
    <row r="33" spans="1:15">
      <c r="A33" s="98"/>
      <c r="B33" s="98"/>
      <c r="C33" s="119"/>
      <c r="D33" s="98"/>
      <c r="E33" s="98"/>
      <c r="F33" s="98" t="str">
        <f>IF(Tabel1[[#This Row],[ID'#]]="","",+VLOOKUP(Tabel1[[#This Row],[ID'#]],'[1]Product overview'!$B:$P,2,FALSE))</f>
        <v/>
      </c>
      <c r="G33" s="2" t="str">
        <f>IF(Tabel1[[#This Row],[ID'#]]="","",+VLOOKUP(Tabel1[[#This Row],[ID'#]],'[1]Product overview'!$B:$P,5,FALSE))</f>
        <v/>
      </c>
      <c r="H33" s="2" t="str">
        <f>IF(Tabel1[[#This Row],[ID'#]]="","",+VLOOKUP(Tabel1[[#This Row],[ID'#]],'[1]Product overview'!$B:$P,8,FALSE))</f>
        <v/>
      </c>
      <c r="I33" s="2" t="str">
        <f>IF(Tabel1[[#This Row],[ID'#]]="","",+VLOOKUP(Tabel1[[#This Row],[ID'#]],'[1]Product overview'!$B:$P,9,FALSE))</f>
        <v/>
      </c>
      <c r="J33" s="2" t="str">
        <f>IF(Tabel1[[#This Row],[ID'#]]="","",+VLOOKUP(Tabel1[[#This Row],[ID'#]],'[1]Product overview'!$B:$P,10,FALSE))</f>
        <v/>
      </c>
      <c r="K33" s="2" t="str">
        <f>IF(Tabel1[[#This Row],[ID'#]]="","",+VLOOKUP(Tabel1[[#This Row],[ID'#]],'[1]Product overview'!$B:$P,11,FALSE))</f>
        <v/>
      </c>
      <c r="L33" s="2" t="str">
        <f>IF(Tabel1[[#This Row],[ID'#]]="","",+VLOOKUP(Tabel1[[#This Row],[ID'#]],'[1]Product overview'!$B:$P,12,FALSE))</f>
        <v/>
      </c>
      <c r="M33" s="2" t="str">
        <f>IF(Tabel1[[#This Row],[ID'#]]="","",+VLOOKUP(Tabel1[[#This Row],[ID'#]],'[1]Product overview'!$B:$P,13,FALSE))</f>
        <v/>
      </c>
      <c r="N33" s="2" t="str">
        <f>IF(Tabel1[[#This Row],[ID'#]]="","",+VLOOKUP(Tabel1[[#This Row],[ID'#]],'[1]Product overview'!$B:$P,14,FALSE))</f>
        <v/>
      </c>
      <c r="O33" s="2" t="str">
        <f>IF(Tabel1[[#This Row],[ID'#]]="","",+VLOOKUP(Tabel1[[#This Row],[ID'#]],'[1]Product overview'!$B:$P,15,FALSE))</f>
        <v/>
      </c>
    </row>
    <row r="34" spans="1:15">
      <c r="A34" s="98"/>
      <c r="B34" s="98"/>
      <c r="C34" s="119"/>
      <c r="D34" s="98"/>
      <c r="E34" s="98"/>
      <c r="F34" s="98" t="str">
        <f>IF(Tabel1[[#This Row],[ID'#]]="","",+VLOOKUP(Tabel1[[#This Row],[ID'#]],'[1]Product overview'!$B:$P,2,FALSE))</f>
        <v/>
      </c>
      <c r="G34" s="2" t="str">
        <f>IF(Tabel1[[#This Row],[ID'#]]="","",+VLOOKUP(Tabel1[[#This Row],[ID'#]],'[1]Product overview'!$B:$P,5,FALSE))</f>
        <v/>
      </c>
      <c r="H34" s="2" t="str">
        <f>IF(Tabel1[[#This Row],[ID'#]]="","",+VLOOKUP(Tabel1[[#This Row],[ID'#]],'[1]Product overview'!$B:$P,8,FALSE))</f>
        <v/>
      </c>
      <c r="I34" s="2" t="str">
        <f>IF(Tabel1[[#This Row],[ID'#]]="","",+VLOOKUP(Tabel1[[#This Row],[ID'#]],'[1]Product overview'!$B:$P,9,FALSE))</f>
        <v/>
      </c>
      <c r="J34" s="2" t="str">
        <f>IF(Tabel1[[#This Row],[ID'#]]="","",+VLOOKUP(Tabel1[[#This Row],[ID'#]],'[1]Product overview'!$B:$P,10,FALSE))</f>
        <v/>
      </c>
      <c r="K34" s="2" t="str">
        <f>IF(Tabel1[[#This Row],[ID'#]]="","",+VLOOKUP(Tabel1[[#This Row],[ID'#]],'[1]Product overview'!$B:$P,11,FALSE))</f>
        <v/>
      </c>
      <c r="L34" s="2" t="str">
        <f>IF(Tabel1[[#This Row],[ID'#]]="","",+VLOOKUP(Tabel1[[#This Row],[ID'#]],'[1]Product overview'!$B:$P,12,FALSE))</f>
        <v/>
      </c>
      <c r="M34" s="2" t="str">
        <f>IF(Tabel1[[#This Row],[ID'#]]="","",+VLOOKUP(Tabel1[[#This Row],[ID'#]],'[1]Product overview'!$B:$P,13,FALSE))</f>
        <v/>
      </c>
      <c r="N34" s="2" t="str">
        <f>IF(Tabel1[[#This Row],[ID'#]]="","",+VLOOKUP(Tabel1[[#This Row],[ID'#]],'[1]Product overview'!$B:$P,14,FALSE))</f>
        <v/>
      </c>
      <c r="O34" s="2" t="str">
        <f>IF(Tabel1[[#This Row],[ID'#]]="","",+VLOOKUP(Tabel1[[#This Row],[ID'#]],'[1]Product overview'!$B:$P,15,FALSE))</f>
        <v/>
      </c>
    </row>
    <row r="35" spans="1:15">
      <c r="A35" s="98"/>
      <c r="B35" s="98"/>
      <c r="C35" s="119"/>
      <c r="D35" s="98"/>
      <c r="E35" s="98"/>
      <c r="F35" s="98" t="str">
        <f>IF(Tabel1[[#This Row],[ID'#]]="","",+VLOOKUP(Tabel1[[#This Row],[ID'#]],'[1]Product overview'!$B:$P,2,FALSE))</f>
        <v/>
      </c>
      <c r="G35" s="2" t="str">
        <f>IF(Tabel1[[#This Row],[ID'#]]="","",+VLOOKUP(Tabel1[[#This Row],[ID'#]],'[1]Product overview'!$B:$P,5,FALSE))</f>
        <v/>
      </c>
      <c r="H35" s="2" t="str">
        <f>IF(Tabel1[[#This Row],[ID'#]]="","",+VLOOKUP(Tabel1[[#This Row],[ID'#]],'[1]Product overview'!$B:$P,8,FALSE))</f>
        <v/>
      </c>
      <c r="I35" s="2" t="str">
        <f>IF(Tabel1[[#This Row],[ID'#]]="","",+VLOOKUP(Tabel1[[#This Row],[ID'#]],'[1]Product overview'!$B:$P,9,FALSE))</f>
        <v/>
      </c>
      <c r="J35" s="2" t="str">
        <f>IF(Tabel1[[#This Row],[ID'#]]="","",+VLOOKUP(Tabel1[[#This Row],[ID'#]],'[1]Product overview'!$B:$P,10,FALSE))</f>
        <v/>
      </c>
      <c r="K35" s="2" t="str">
        <f>IF(Tabel1[[#This Row],[ID'#]]="","",+VLOOKUP(Tabel1[[#This Row],[ID'#]],'[1]Product overview'!$B:$P,11,FALSE))</f>
        <v/>
      </c>
      <c r="L35" s="2" t="str">
        <f>IF(Tabel1[[#This Row],[ID'#]]="","",+VLOOKUP(Tabel1[[#This Row],[ID'#]],'[1]Product overview'!$B:$P,12,FALSE))</f>
        <v/>
      </c>
      <c r="M35" s="2" t="str">
        <f>IF(Tabel1[[#This Row],[ID'#]]="","",+VLOOKUP(Tabel1[[#This Row],[ID'#]],'[1]Product overview'!$B:$P,13,FALSE))</f>
        <v/>
      </c>
      <c r="N35" s="2" t="str">
        <f>IF(Tabel1[[#This Row],[ID'#]]="","",+VLOOKUP(Tabel1[[#This Row],[ID'#]],'[1]Product overview'!$B:$P,14,FALSE))</f>
        <v/>
      </c>
      <c r="O35" s="2" t="str">
        <f>IF(Tabel1[[#This Row],[ID'#]]="","",+VLOOKUP(Tabel1[[#This Row],[ID'#]],'[1]Product overview'!$B:$P,15,FALSE))</f>
        <v/>
      </c>
    </row>
    <row r="36" spans="1:15">
      <c r="A36" s="98"/>
      <c r="B36" s="98"/>
      <c r="C36" s="119"/>
      <c r="D36" s="98"/>
      <c r="E36" s="98"/>
      <c r="F36" s="98" t="str">
        <f>IF(Tabel1[[#This Row],[ID'#]]="","",+VLOOKUP(Tabel1[[#This Row],[ID'#]],'[1]Product overview'!$B:$P,2,FALSE))</f>
        <v/>
      </c>
      <c r="G36" s="2" t="str">
        <f>IF(Tabel1[[#This Row],[ID'#]]="","",+VLOOKUP(Tabel1[[#This Row],[ID'#]],'[1]Product overview'!$B:$P,5,FALSE))</f>
        <v/>
      </c>
      <c r="H36" s="2" t="str">
        <f>IF(Tabel1[[#This Row],[ID'#]]="","",+VLOOKUP(Tabel1[[#This Row],[ID'#]],'[1]Product overview'!$B:$P,8,FALSE))</f>
        <v/>
      </c>
      <c r="I36" s="2" t="str">
        <f>IF(Tabel1[[#This Row],[ID'#]]="","",+VLOOKUP(Tabel1[[#This Row],[ID'#]],'[1]Product overview'!$B:$P,9,FALSE))</f>
        <v/>
      </c>
      <c r="J36" s="2" t="str">
        <f>IF(Tabel1[[#This Row],[ID'#]]="","",+VLOOKUP(Tabel1[[#This Row],[ID'#]],'[1]Product overview'!$B:$P,10,FALSE))</f>
        <v/>
      </c>
      <c r="K36" s="2" t="str">
        <f>IF(Tabel1[[#This Row],[ID'#]]="","",+VLOOKUP(Tabel1[[#This Row],[ID'#]],'[1]Product overview'!$B:$P,11,FALSE))</f>
        <v/>
      </c>
      <c r="L36" s="2" t="str">
        <f>IF(Tabel1[[#This Row],[ID'#]]="","",+VLOOKUP(Tabel1[[#This Row],[ID'#]],'[1]Product overview'!$B:$P,12,FALSE))</f>
        <v/>
      </c>
      <c r="M36" s="2" t="str">
        <f>IF(Tabel1[[#This Row],[ID'#]]="","",+VLOOKUP(Tabel1[[#This Row],[ID'#]],'[1]Product overview'!$B:$P,13,FALSE))</f>
        <v/>
      </c>
      <c r="N36" s="2" t="str">
        <f>IF(Tabel1[[#This Row],[ID'#]]="","",+VLOOKUP(Tabel1[[#This Row],[ID'#]],'[1]Product overview'!$B:$P,14,FALSE))</f>
        <v/>
      </c>
      <c r="O36" s="2" t="str">
        <f>IF(Tabel1[[#This Row],[ID'#]]="","",+VLOOKUP(Tabel1[[#This Row],[ID'#]],'[1]Product overview'!$B:$P,15,FALSE))</f>
        <v/>
      </c>
    </row>
    <row r="37" spans="1:15">
      <c r="A37" s="98"/>
      <c r="B37" s="98"/>
      <c r="C37" s="119"/>
      <c r="D37" s="98"/>
      <c r="E37" s="98"/>
      <c r="F37" s="98" t="str">
        <f>IF(Tabel1[[#This Row],[ID'#]]="","",+VLOOKUP(Tabel1[[#This Row],[ID'#]],'[1]Product overview'!$B:$P,2,FALSE))</f>
        <v/>
      </c>
      <c r="G37" s="2" t="str">
        <f>IF(Tabel1[[#This Row],[ID'#]]="","",+VLOOKUP(Tabel1[[#This Row],[ID'#]],'[1]Product overview'!$B:$P,5,FALSE))</f>
        <v/>
      </c>
      <c r="H37" s="2" t="str">
        <f>IF(Tabel1[[#This Row],[ID'#]]="","",+VLOOKUP(Tabel1[[#This Row],[ID'#]],'[1]Product overview'!$B:$P,8,FALSE))</f>
        <v/>
      </c>
      <c r="I37" s="2" t="str">
        <f>IF(Tabel1[[#This Row],[ID'#]]="","",+VLOOKUP(Tabel1[[#This Row],[ID'#]],'[1]Product overview'!$B:$P,9,FALSE))</f>
        <v/>
      </c>
      <c r="J37" s="2" t="str">
        <f>IF(Tabel1[[#This Row],[ID'#]]="","",+VLOOKUP(Tabel1[[#This Row],[ID'#]],'[1]Product overview'!$B:$P,10,FALSE))</f>
        <v/>
      </c>
      <c r="K37" s="2" t="str">
        <f>IF(Tabel1[[#This Row],[ID'#]]="","",+VLOOKUP(Tabel1[[#This Row],[ID'#]],'[1]Product overview'!$B:$P,11,FALSE))</f>
        <v/>
      </c>
      <c r="L37" s="2" t="str">
        <f>IF(Tabel1[[#This Row],[ID'#]]="","",+VLOOKUP(Tabel1[[#This Row],[ID'#]],'[1]Product overview'!$B:$P,12,FALSE))</f>
        <v/>
      </c>
      <c r="M37" s="2" t="str">
        <f>IF(Tabel1[[#This Row],[ID'#]]="","",+VLOOKUP(Tabel1[[#This Row],[ID'#]],'[1]Product overview'!$B:$P,13,FALSE))</f>
        <v/>
      </c>
      <c r="N37" s="2" t="str">
        <f>IF(Tabel1[[#This Row],[ID'#]]="","",+VLOOKUP(Tabel1[[#This Row],[ID'#]],'[1]Product overview'!$B:$P,14,FALSE))</f>
        <v/>
      </c>
      <c r="O37" s="2" t="str">
        <f>IF(Tabel1[[#This Row],[ID'#]]="","",+VLOOKUP(Tabel1[[#This Row],[ID'#]],'[1]Product overview'!$B:$P,15,FALSE))</f>
        <v/>
      </c>
    </row>
    <row r="38" spans="1:15">
      <c r="A38" s="98"/>
      <c r="B38" s="98"/>
      <c r="C38" s="119"/>
      <c r="D38" s="98"/>
      <c r="E38" s="98"/>
      <c r="F38" s="98" t="str">
        <f>IF(Tabel1[[#This Row],[ID'#]]="","",+VLOOKUP(Tabel1[[#This Row],[ID'#]],'[1]Product overview'!$B:$P,2,FALSE))</f>
        <v/>
      </c>
      <c r="G38" s="2" t="str">
        <f>IF(Tabel1[[#This Row],[ID'#]]="","",+VLOOKUP(Tabel1[[#This Row],[ID'#]],'[1]Product overview'!$B:$P,5,FALSE))</f>
        <v/>
      </c>
      <c r="H38" s="2" t="str">
        <f>IF(Tabel1[[#This Row],[ID'#]]="","",+VLOOKUP(Tabel1[[#This Row],[ID'#]],'[1]Product overview'!$B:$P,8,FALSE))</f>
        <v/>
      </c>
      <c r="I38" s="2" t="str">
        <f>IF(Tabel1[[#This Row],[ID'#]]="","",+VLOOKUP(Tabel1[[#This Row],[ID'#]],'[1]Product overview'!$B:$P,9,FALSE))</f>
        <v/>
      </c>
      <c r="J38" s="2" t="str">
        <f>IF(Tabel1[[#This Row],[ID'#]]="","",+VLOOKUP(Tabel1[[#This Row],[ID'#]],'[1]Product overview'!$B:$P,10,FALSE))</f>
        <v/>
      </c>
      <c r="K38" s="2" t="str">
        <f>IF(Tabel1[[#This Row],[ID'#]]="","",+VLOOKUP(Tabel1[[#This Row],[ID'#]],'[1]Product overview'!$B:$P,11,FALSE))</f>
        <v/>
      </c>
      <c r="L38" s="2" t="str">
        <f>IF(Tabel1[[#This Row],[ID'#]]="","",+VLOOKUP(Tabel1[[#This Row],[ID'#]],'[1]Product overview'!$B:$P,12,FALSE))</f>
        <v/>
      </c>
      <c r="M38" s="2" t="str">
        <f>IF(Tabel1[[#This Row],[ID'#]]="","",+VLOOKUP(Tabel1[[#This Row],[ID'#]],'[1]Product overview'!$B:$P,13,FALSE))</f>
        <v/>
      </c>
      <c r="N38" s="2" t="str">
        <f>IF(Tabel1[[#This Row],[ID'#]]="","",+VLOOKUP(Tabel1[[#This Row],[ID'#]],'[1]Product overview'!$B:$P,14,FALSE))</f>
        <v/>
      </c>
      <c r="O38" s="2" t="str">
        <f>IF(Tabel1[[#This Row],[ID'#]]="","",+VLOOKUP(Tabel1[[#This Row],[ID'#]],'[1]Product overview'!$B:$P,15,FALSE))</f>
        <v/>
      </c>
    </row>
    <row r="39" spans="1:15">
      <c r="A39" s="98"/>
      <c r="B39" s="98"/>
      <c r="C39" s="119"/>
      <c r="D39" s="98"/>
      <c r="E39" s="98"/>
      <c r="F39" s="98" t="str">
        <f>IF(Tabel1[[#This Row],[ID'#]]="","",+VLOOKUP(Tabel1[[#This Row],[ID'#]],'[1]Product overview'!$B:$P,2,FALSE))</f>
        <v/>
      </c>
      <c r="G39" s="2" t="str">
        <f>IF(Tabel1[[#This Row],[ID'#]]="","",+VLOOKUP(Tabel1[[#This Row],[ID'#]],'[1]Product overview'!$B:$P,5,FALSE))</f>
        <v/>
      </c>
      <c r="H39" s="2" t="str">
        <f>IF(Tabel1[[#This Row],[ID'#]]="","",+VLOOKUP(Tabel1[[#This Row],[ID'#]],'[1]Product overview'!$B:$P,8,FALSE))</f>
        <v/>
      </c>
      <c r="I39" s="2" t="str">
        <f>IF(Tabel1[[#This Row],[ID'#]]="","",+VLOOKUP(Tabel1[[#This Row],[ID'#]],'[1]Product overview'!$B:$P,9,FALSE))</f>
        <v/>
      </c>
      <c r="J39" s="2" t="str">
        <f>IF(Tabel1[[#This Row],[ID'#]]="","",+VLOOKUP(Tabel1[[#This Row],[ID'#]],'[1]Product overview'!$B:$P,10,FALSE))</f>
        <v/>
      </c>
      <c r="K39" s="2" t="str">
        <f>IF(Tabel1[[#This Row],[ID'#]]="","",+VLOOKUP(Tabel1[[#This Row],[ID'#]],'[1]Product overview'!$B:$P,11,FALSE))</f>
        <v/>
      </c>
      <c r="L39" s="2" t="str">
        <f>IF(Tabel1[[#This Row],[ID'#]]="","",+VLOOKUP(Tabel1[[#This Row],[ID'#]],'[1]Product overview'!$B:$P,12,FALSE))</f>
        <v/>
      </c>
      <c r="M39" s="2" t="str">
        <f>IF(Tabel1[[#This Row],[ID'#]]="","",+VLOOKUP(Tabel1[[#This Row],[ID'#]],'[1]Product overview'!$B:$P,13,FALSE))</f>
        <v/>
      </c>
      <c r="N39" s="2" t="str">
        <f>IF(Tabel1[[#This Row],[ID'#]]="","",+VLOOKUP(Tabel1[[#This Row],[ID'#]],'[1]Product overview'!$B:$P,14,FALSE))</f>
        <v/>
      </c>
      <c r="O39" s="2" t="str">
        <f>IF(Tabel1[[#This Row],[ID'#]]="","",+VLOOKUP(Tabel1[[#This Row],[ID'#]],'[1]Product overview'!$B:$P,15,FALSE))</f>
        <v/>
      </c>
    </row>
    <row r="40" spans="1:15">
      <c r="A40" s="98"/>
      <c r="B40" s="98"/>
      <c r="C40" s="119"/>
      <c r="D40" s="98"/>
      <c r="E40" s="98"/>
      <c r="F40" s="98" t="str">
        <f>IF(Tabel1[[#This Row],[ID'#]]="","",+VLOOKUP(Tabel1[[#This Row],[ID'#]],'[1]Product overview'!$B:$P,2,FALSE))</f>
        <v/>
      </c>
      <c r="G40" s="2" t="str">
        <f>IF(Tabel1[[#This Row],[ID'#]]="","",+VLOOKUP(Tabel1[[#This Row],[ID'#]],'[1]Product overview'!$B:$P,5,FALSE))</f>
        <v/>
      </c>
      <c r="H40" s="2" t="str">
        <f>IF(Tabel1[[#This Row],[ID'#]]="","",+VLOOKUP(Tabel1[[#This Row],[ID'#]],'[1]Product overview'!$B:$P,8,FALSE))</f>
        <v/>
      </c>
      <c r="I40" s="2" t="str">
        <f>IF(Tabel1[[#This Row],[ID'#]]="","",+VLOOKUP(Tabel1[[#This Row],[ID'#]],'[1]Product overview'!$B:$P,9,FALSE))</f>
        <v/>
      </c>
      <c r="J40" s="2" t="str">
        <f>IF(Tabel1[[#This Row],[ID'#]]="","",+VLOOKUP(Tabel1[[#This Row],[ID'#]],'[1]Product overview'!$B:$P,10,FALSE))</f>
        <v/>
      </c>
      <c r="K40" s="2" t="str">
        <f>IF(Tabel1[[#This Row],[ID'#]]="","",+VLOOKUP(Tabel1[[#This Row],[ID'#]],'[1]Product overview'!$B:$P,11,FALSE))</f>
        <v/>
      </c>
      <c r="L40" s="2" t="str">
        <f>IF(Tabel1[[#This Row],[ID'#]]="","",+VLOOKUP(Tabel1[[#This Row],[ID'#]],'[1]Product overview'!$B:$P,12,FALSE))</f>
        <v/>
      </c>
      <c r="M40" s="2" t="str">
        <f>IF(Tabel1[[#This Row],[ID'#]]="","",+VLOOKUP(Tabel1[[#This Row],[ID'#]],'[1]Product overview'!$B:$P,13,FALSE))</f>
        <v/>
      </c>
      <c r="N40" s="2" t="str">
        <f>IF(Tabel1[[#This Row],[ID'#]]="","",+VLOOKUP(Tabel1[[#This Row],[ID'#]],'[1]Product overview'!$B:$P,14,FALSE))</f>
        <v/>
      </c>
      <c r="O40" s="2" t="str">
        <f>IF(Tabel1[[#This Row],[ID'#]]="","",+VLOOKUP(Tabel1[[#This Row],[ID'#]],'[1]Product overview'!$B:$P,15,FALSE))</f>
        <v/>
      </c>
    </row>
    <row r="41" spans="1:15">
      <c r="A41" s="98"/>
      <c r="B41" s="98"/>
      <c r="C41" s="119"/>
      <c r="D41" s="98"/>
      <c r="E41" s="98"/>
      <c r="F41" s="98" t="str">
        <f>IF(Tabel1[[#This Row],[ID'#]]="","",+VLOOKUP(Tabel1[[#This Row],[ID'#]],'[1]Product overview'!$B:$P,2,FALSE))</f>
        <v/>
      </c>
      <c r="G41" s="2" t="str">
        <f>IF(Tabel1[[#This Row],[ID'#]]="","",+VLOOKUP(Tabel1[[#This Row],[ID'#]],'[1]Product overview'!$B:$P,5,FALSE))</f>
        <v/>
      </c>
      <c r="H41" s="2" t="str">
        <f>IF(Tabel1[[#This Row],[ID'#]]="","",+VLOOKUP(Tabel1[[#This Row],[ID'#]],'[1]Product overview'!$B:$P,8,FALSE))</f>
        <v/>
      </c>
      <c r="I41" s="2" t="str">
        <f>IF(Tabel1[[#This Row],[ID'#]]="","",+VLOOKUP(Tabel1[[#This Row],[ID'#]],'[1]Product overview'!$B:$P,9,FALSE))</f>
        <v/>
      </c>
      <c r="J41" s="2" t="str">
        <f>IF(Tabel1[[#This Row],[ID'#]]="","",+VLOOKUP(Tabel1[[#This Row],[ID'#]],'[1]Product overview'!$B:$P,10,FALSE))</f>
        <v/>
      </c>
      <c r="K41" s="2" t="str">
        <f>IF(Tabel1[[#This Row],[ID'#]]="","",+VLOOKUP(Tabel1[[#This Row],[ID'#]],'[1]Product overview'!$B:$P,11,FALSE))</f>
        <v/>
      </c>
      <c r="L41" s="2" t="str">
        <f>IF(Tabel1[[#This Row],[ID'#]]="","",+VLOOKUP(Tabel1[[#This Row],[ID'#]],'[1]Product overview'!$B:$P,12,FALSE))</f>
        <v/>
      </c>
      <c r="M41" s="2" t="str">
        <f>IF(Tabel1[[#This Row],[ID'#]]="","",+VLOOKUP(Tabel1[[#This Row],[ID'#]],'[1]Product overview'!$B:$P,13,FALSE))</f>
        <v/>
      </c>
      <c r="N41" s="2" t="str">
        <f>IF(Tabel1[[#This Row],[ID'#]]="","",+VLOOKUP(Tabel1[[#This Row],[ID'#]],'[1]Product overview'!$B:$P,14,FALSE))</f>
        <v/>
      </c>
      <c r="O41" s="2" t="str">
        <f>IF(Tabel1[[#This Row],[ID'#]]="","",+VLOOKUP(Tabel1[[#This Row],[ID'#]],'[1]Product overview'!$B:$P,15,FALSE))</f>
        <v/>
      </c>
    </row>
    <row r="42" spans="1:15">
      <c r="A42" s="98"/>
      <c r="B42" s="98"/>
      <c r="C42" s="119"/>
      <c r="D42" s="98"/>
      <c r="E42" s="98"/>
      <c r="F42" s="98" t="str">
        <f>IF(Tabel1[[#This Row],[ID'#]]="","",+VLOOKUP(Tabel1[[#This Row],[ID'#]],'[1]Product overview'!$B:$P,2,FALSE))</f>
        <v/>
      </c>
      <c r="G42" s="2" t="str">
        <f>IF(Tabel1[[#This Row],[ID'#]]="","",+VLOOKUP(Tabel1[[#This Row],[ID'#]],'[1]Product overview'!$B:$P,5,FALSE))</f>
        <v/>
      </c>
      <c r="H42" s="2" t="str">
        <f>IF(Tabel1[[#This Row],[ID'#]]="","",+VLOOKUP(Tabel1[[#This Row],[ID'#]],'[1]Product overview'!$B:$P,8,FALSE))</f>
        <v/>
      </c>
      <c r="I42" s="2" t="str">
        <f>IF(Tabel1[[#This Row],[ID'#]]="","",+VLOOKUP(Tabel1[[#This Row],[ID'#]],'[1]Product overview'!$B:$P,9,FALSE))</f>
        <v/>
      </c>
      <c r="J42" s="2" t="str">
        <f>IF(Tabel1[[#This Row],[ID'#]]="","",+VLOOKUP(Tabel1[[#This Row],[ID'#]],'[1]Product overview'!$B:$P,10,FALSE))</f>
        <v/>
      </c>
      <c r="K42" s="2" t="str">
        <f>IF(Tabel1[[#This Row],[ID'#]]="","",+VLOOKUP(Tabel1[[#This Row],[ID'#]],'[1]Product overview'!$B:$P,11,FALSE))</f>
        <v/>
      </c>
      <c r="L42" s="2" t="str">
        <f>IF(Tabel1[[#This Row],[ID'#]]="","",+VLOOKUP(Tabel1[[#This Row],[ID'#]],'[1]Product overview'!$B:$P,12,FALSE))</f>
        <v/>
      </c>
      <c r="M42" s="2" t="str">
        <f>IF(Tabel1[[#This Row],[ID'#]]="","",+VLOOKUP(Tabel1[[#This Row],[ID'#]],'[1]Product overview'!$B:$P,13,FALSE))</f>
        <v/>
      </c>
      <c r="N42" s="2" t="str">
        <f>IF(Tabel1[[#This Row],[ID'#]]="","",+VLOOKUP(Tabel1[[#This Row],[ID'#]],'[1]Product overview'!$B:$P,14,FALSE))</f>
        <v/>
      </c>
      <c r="O42" s="2" t="str">
        <f>IF(Tabel1[[#This Row],[ID'#]]="","",+VLOOKUP(Tabel1[[#This Row],[ID'#]],'[1]Product overview'!$B:$P,15,FALSE))</f>
        <v/>
      </c>
    </row>
    <row r="43" spans="1:15">
      <c r="A43" s="98"/>
      <c r="B43" s="98"/>
      <c r="C43" s="119"/>
      <c r="D43" s="98"/>
      <c r="E43" s="98"/>
      <c r="F43" s="98" t="str">
        <f>IF(Tabel1[[#This Row],[ID'#]]="","",+VLOOKUP(Tabel1[[#This Row],[ID'#]],'[1]Product overview'!$B:$P,2,FALSE))</f>
        <v/>
      </c>
      <c r="G43" s="2" t="str">
        <f>IF(Tabel1[[#This Row],[ID'#]]="","",+VLOOKUP(Tabel1[[#This Row],[ID'#]],'[1]Product overview'!$B:$P,5,FALSE))</f>
        <v/>
      </c>
      <c r="H43" s="2" t="str">
        <f>IF(Tabel1[[#This Row],[ID'#]]="","",+VLOOKUP(Tabel1[[#This Row],[ID'#]],'[1]Product overview'!$B:$P,8,FALSE))</f>
        <v/>
      </c>
      <c r="I43" s="2" t="str">
        <f>IF(Tabel1[[#This Row],[ID'#]]="","",+VLOOKUP(Tabel1[[#This Row],[ID'#]],'[1]Product overview'!$B:$P,9,FALSE))</f>
        <v/>
      </c>
      <c r="J43" s="2" t="str">
        <f>IF(Tabel1[[#This Row],[ID'#]]="","",+VLOOKUP(Tabel1[[#This Row],[ID'#]],'[1]Product overview'!$B:$P,10,FALSE))</f>
        <v/>
      </c>
      <c r="K43" s="2" t="str">
        <f>IF(Tabel1[[#This Row],[ID'#]]="","",+VLOOKUP(Tabel1[[#This Row],[ID'#]],'[1]Product overview'!$B:$P,11,FALSE))</f>
        <v/>
      </c>
      <c r="L43" s="2" t="str">
        <f>IF(Tabel1[[#This Row],[ID'#]]="","",+VLOOKUP(Tabel1[[#This Row],[ID'#]],'[1]Product overview'!$B:$P,12,FALSE))</f>
        <v/>
      </c>
      <c r="M43" s="2" t="str">
        <f>IF(Tabel1[[#This Row],[ID'#]]="","",+VLOOKUP(Tabel1[[#This Row],[ID'#]],'[1]Product overview'!$B:$P,13,FALSE))</f>
        <v/>
      </c>
      <c r="N43" s="2" t="str">
        <f>IF(Tabel1[[#This Row],[ID'#]]="","",+VLOOKUP(Tabel1[[#This Row],[ID'#]],'[1]Product overview'!$B:$P,14,FALSE))</f>
        <v/>
      </c>
      <c r="O43" s="2" t="str">
        <f>IF(Tabel1[[#This Row],[ID'#]]="","",+VLOOKUP(Tabel1[[#This Row],[ID'#]],'[1]Product overview'!$B:$P,15,FALSE))</f>
        <v/>
      </c>
    </row>
    <row r="44" spans="1:15">
      <c r="A44" s="98"/>
      <c r="B44" s="98"/>
      <c r="C44" s="119"/>
      <c r="D44" s="98"/>
      <c r="E44" s="98"/>
      <c r="F44" s="98" t="str">
        <f>IF(Tabel1[[#This Row],[ID'#]]="","",+VLOOKUP(Tabel1[[#This Row],[ID'#]],'[1]Product overview'!$B:$P,2,FALSE))</f>
        <v/>
      </c>
      <c r="G44" s="2" t="str">
        <f>IF(Tabel1[[#This Row],[ID'#]]="","",+VLOOKUP(Tabel1[[#This Row],[ID'#]],'[1]Product overview'!$B:$P,5,FALSE))</f>
        <v/>
      </c>
      <c r="H44" s="2" t="str">
        <f>IF(Tabel1[[#This Row],[ID'#]]="","",+VLOOKUP(Tabel1[[#This Row],[ID'#]],'[1]Product overview'!$B:$P,8,FALSE))</f>
        <v/>
      </c>
      <c r="I44" s="2" t="str">
        <f>IF(Tabel1[[#This Row],[ID'#]]="","",+VLOOKUP(Tabel1[[#This Row],[ID'#]],'[1]Product overview'!$B:$P,9,FALSE))</f>
        <v/>
      </c>
      <c r="J44" s="2" t="str">
        <f>IF(Tabel1[[#This Row],[ID'#]]="","",+VLOOKUP(Tabel1[[#This Row],[ID'#]],'[1]Product overview'!$B:$P,10,FALSE))</f>
        <v/>
      </c>
      <c r="K44" s="2" t="str">
        <f>IF(Tabel1[[#This Row],[ID'#]]="","",+VLOOKUP(Tabel1[[#This Row],[ID'#]],'[1]Product overview'!$B:$P,11,FALSE))</f>
        <v/>
      </c>
      <c r="L44" s="2" t="str">
        <f>IF(Tabel1[[#This Row],[ID'#]]="","",+VLOOKUP(Tabel1[[#This Row],[ID'#]],'[1]Product overview'!$B:$P,12,FALSE))</f>
        <v/>
      </c>
      <c r="M44" s="2" t="str">
        <f>IF(Tabel1[[#This Row],[ID'#]]="","",+VLOOKUP(Tabel1[[#This Row],[ID'#]],'[1]Product overview'!$B:$P,13,FALSE))</f>
        <v/>
      </c>
      <c r="N44" s="2" t="str">
        <f>IF(Tabel1[[#This Row],[ID'#]]="","",+VLOOKUP(Tabel1[[#This Row],[ID'#]],'[1]Product overview'!$B:$P,14,FALSE))</f>
        <v/>
      </c>
      <c r="O44" s="2" t="str">
        <f>IF(Tabel1[[#This Row],[ID'#]]="","",+VLOOKUP(Tabel1[[#This Row],[ID'#]],'[1]Product overview'!$B:$P,15,FALSE))</f>
        <v/>
      </c>
    </row>
    <row r="45" spans="1:15">
      <c r="A45" s="98"/>
      <c r="B45" s="98"/>
      <c r="C45" s="119"/>
      <c r="D45" s="98"/>
      <c r="E45" s="98"/>
      <c r="F45" s="98" t="str">
        <f>IF(Tabel1[[#This Row],[ID'#]]="","",+VLOOKUP(Tabel1[[#This Row],[ID'#]],'[1]Product overview'!$B:$P,2,FALSE))</f>
        <v/>
      </c>
      <c r="G45" s="2" t="str">
        <f>IF(Tabel1[[#This Row],[ID'#]]="","",+VLOOKUP(Tabel1[[#This Row],[ID'#]],'[1]Product overview'!$B:$P,5,FALSE))</f>
        <v/>
      </c>
      <c r="H45" s="2" t="str">
        <f>IF(Tabel1[[#This Row],[ID'#]]="","",+VLOOKUP(Tabel1[[#This Row],[ID'#]],'[1]Product overview'!$B:$P,8,FALSE))</f>
        <v/>
      </c>
      <c r="I45" s="2" t="str">
        <f>IF(Tabel1[[#This Row],[ID'#]]="","",+VLOOKUP(Tabel1[[#This Row],[ID'#]],'[1]Product overview'!$B:$P,9,FALSE))</f>
        <v/>
      </c>
      <c r="J45" s="2" t="str">
        <f>IF(Tabel1[[#This Row],[ID'#]]="","",+VLOOKUP(Tabel1[[#This Row],[ID'#]],'[1]Product overview'!$B:$P,10,FALSE))</f>
        <v/>
      </c>
      <c r="K45" s="2" t="str">
        <f>IF(Tabel1[[#This Row],[ID'#]]="","",+VLOOKUP(Tabel1[[#This Row],[ID'#]],'[1]Product overview'!$B:$P,11,FALSE))</f>
        <v/>
      </c>
      <c r="L45" s="2" t="str">
        <f>IF(Tabel1[[#This Row],[ID'#]]="","",+VLOOKUP(Tabel1[[#This Row],[ID'#]],'[1]Product overview'!$B:$P,12,FALSE))</f>
        <v/>
      </c>
      <c r="M45" s="2" t="str">
        <f>IF(Tabel1[[#This Row],[ID'#]]="","",+VLOOKUP(Tabel1[[#This Row],[ID'#]],'[1]Product overview'!$B:$P,13,FALSE))</f>
        <v/>
      </c>
      <c r="N45" s="2" t="str">
        <f>IF(Tabel1[[#This Row],[ID'#]]="","",+VLOOKUP(Tabel1[[#This Row],[ID'#]],'[1]Product overview'!$B:$P,14,FALSE))</f>
        <v/>
      </c>
      <c r="O45" s="2" t="str">
        <f>IF(Tabel1[[#This Row],[ID'#]]="","",+VLOOKUP(Tabel1[[#This Row],[ID'#]],'[1]Product overview'!$B:$P,15,FALSE))</f>
        <v/>
      </c>
    </row>
    <row r="46" spans="1:15">
      <c r="A46" s="98"/>
      <c r="B46" s="98"/>
      <c r="C46" s="119"/>
      <c r="D46" s="98"/>
      <c r="E46" s="98"/>
      <c r="F46" s="98" t="str">
        <f>IF(Tabel1[[#This Row],[ID'#]]="","",+VLOOKUP(Tabel1[[#This Row],[ID'#]],'[1]Product overview'!$B:$P,2,FALSE))</f>
        <v/>
      </c>
      <c r="G46" s="2" t="str">
        <f>IF(Tabel1[[#This Row],[ID'#]]="","",+VLOOKUP(Tabel1[[#This Row],[ID'#]],'[1]Product overview'!$B:$P,5,FALSE))</f>
        <v/>
      </c>
      <c r="H46" s="2" t="str">
        <f>IF(Tabel1[[#This Row],[ID'#]]="","",+VLOOKUP(Tabel1[[#This Row],[ID'#]],'[1]Product overview'!$B:$P,8,FALSE))</f>
        <v/>
      </c>
      <c r="I46" s="2" t="str">
        <f>IF(Tabel1[[#This Row],[ID'#]]="","",+VLOOKUP(Tabel1[[#This Row],[ID'#]],'[1]Product overview'!$B:$P,9,FALSE))</f>
        <v/>
      </c>
      <c r="J46" s="2" t="str">
        <f>IF(Tabel1[[#This Row],[ID'#]]="","",+VLOOKUP(Tabel1[[#This Row],[ID'#]],'[1]Product overview'!$B:$P,10,FALSE))</f>
        <v/>
      </c>
      <c r="K46" s="2" t="str">
        <f>IF(Tabel1[[#This Row],[ID'#]]="","",+VLOOKUP(Tabel1[[#This Row],[ID'#]],'[1]Product overview'!$B:$P,11,FALSE))</f>
        <v/>
      </c>
      <c r="L46" s="2" t="str">
        <f>IF(Tabel1[[#This Row],[ID'#]]="","",+VLOOKUP(Tabel1[[#This Row],[ID'#]],'[1]Product overview'!$B:$P,12,FALSE))</f>
        <v/>
      </c>
      <c r="M46" s="2" t="str">
        <f>IF(Tabel1[[#This Row],[ID'#]]="","",+VLOOKUP(Tabel1[[#This Row],[ID'#]],'[1]Product overview'!$B:$P,13,FALSE))</f>
        <v/>
      </c>
      <c r="N46" s="2" t="str">
        <f>IF(Tabel1[[#This Row],[ID'#]]="","",+VLOOKUP(Tabel1[[#This Row],[ID'#]],'[1]Product overview'!$B:$P,14,FALSE))</f>
        <v/>
      </c>
      <c r="O46" s="2" t="str">
        <f>IF(Tabel1[[#This Row],[ID'#]]="","",+VLOOKUP(Tabel1[[#This Row],[ID'#]],'[1]Product overview'!$B:$P,15,FALSE))</f>
        <v/>
      </c>
    </row>
    <row r="47" spans="1:15">
      <c r="A47" s="98"/>
      <c r="B47" s="98"/>
      <c r="C47" s="119"/>
      <c r="D47" s="98"/>
      <c r="E47" s="98"/>
      <c r="F47" s="98" t="str">
        <f>IF(Tabel1[[#This Row],[ID'#]]="","",+VLOOKUP(Tabel1[[#This Row],[ID'#]],'[1]Product overview'!$B:$P,2,FALSE))</f>
        <v/>
      </c>
      <c r="G47" s="2" t="str">
        <f>IF(Tabel1[[#This Row],[ID'#]]="","",+VLOOKUP(Tabel1[[#This Row],[ID'#]],'[1]Product overview'!$B:$P,5,FALSE))</f>
        <v/>
      </c>
      <c r="H47" s="2" t="str">
        <f>IF(Tabel1[[#This Row],[ID'#]]="","",+VLOOKUP(Tabel1[[#This Row],[ID'#]],'[1]Product overview'!$B:$P,8,FALSE))</f>
        <v/>
      </c>
      <c r="I47" s="2" t="str">
        <f>IF(Tabel1[[#This Row],[ID'#]]="","",+VLOOKUP(Tabel1[[#This Row],[ID'#]],'[1]Product overview'!$B:$P,9,FALSE))</f>
        <v/>
      </c>
      <c r="J47" s="2" t="str">
        <f>IF(Tabel1[[#This Row],[ID'#]]="","",+VLOOKUP(Tabel1[[#This Row],[ID'#]],'[1]Product overview'!$B:$P,10,FALSE))</f>
        <v/>
      </c>
      <c r="K47" s="2" t="str">
        <f>IF(Tabel1[[#This Row],[ID'#]]="","",+VLOOKUP(Tabel1[[#This Row],[ID'#]],'[1]Product overview'!$B:$P,11,FALSE))</f>
        <v/>
      </c>
      <c r="L47" s="2" t="str">
        <f>IF(Tabel1[[#This Row],[ID'#]]="","",+VLOOKUP(Tabel1[[#This Row],[ID'#]],'[1]Product overview'!$B:$P,12,FALSE))</f>
        <v/>
      </c>
      <c r="M47" s="2" t="str">
        <f>IF(Tabel1[[#This Row],[ID'#]]="","",+VLOOKUP(Tabel1[[#This Row],[ID'#]],'[1]Product overview'!$B:$P,13,FALSE))</f>
        <v/>
      </c>
      <c r="N47" s="2" t="str">
        <f>IF(Tabel1[[#This Row],[ID'#]]="","",+VLOOKUP(Tabel1[[#This Row],[ID'#]],'[1]Product overview'!$B:$P,14,FALSE))</f>
        <v/>
      </c>
      <c r="O47" s="2" t="str">
        <f>IF(Tabel1[[#This Row],[ID'#]]="","",+VLOOKUP(Tabel1[[#This Row],[ID'#]],'[1]Product overview'!$B:$P,15,FALSE))</f>
        <v/>
      </c>
    </row>
    <row r="48" spans="1:15">
      <c r="A48" s="98"/>
      <c r="B48" s="98"/>
      <c r="C48" s="119"/>
      <c r="D48" s="98"/>
      <c r="E48" s="98"/>
      <c r="F48" s="98" t="str">
        <f>IF(Tabel1[[#This Row],[ID'#]]="","",+VLOOKUP(Tabel1[[#This Row],[ID'#]],'[1]Product overview'!$B:$P,2,FALSE))</f>
        <v/>
      </c>
      <c r="G48" s="2" t="str">
        <f>IF(Tabel1[[#This Row],[ID'#]]="","",+VLOOKUP(Tabel1[[#This Row],[ID'#]],'[1]Product overview'!$B:$P,5,FALSE))</f>
        <v/>
      </c>
      <c r="H48" s="2" t="str">
        <f>IF(Tabel1[[#This Row],[ID'#]]="","",+VLOOKUP(Tabel1[[#This Row],[ID'#]],'[1]Product overview'!$B:$P,8,FALSE))</f>
        <v/>
      </c>
      <c r="I48" s="2" t="str">
        <f>IF(Tabel1[[#This Row],[ID'#]]="","",+VLOOKUP(Tabel1[[#This Row],[ID'#]],'[1]Product overview'!$B:$P,9,FALSE))</f>
        <v/>
      </c>
      <c r="J48" s="2" t="str">
        <f>IF(Tabel1[[#This Row],[ID'#]]="","",+VLOOKUP(Tabel1[[#This Row],[ID'#]],'[1]Product overview'!$B:$P,10,FALSE))</f>
        <v/>
      </c>
      <c r="K48" s="2" t="str">
        <f>IF(Tabel1[[#This Row],[ID'#]]="","",+VLOOKUP(Tabel1[[#This Row],[ID'#]],'[1]Product overview'!$B:$P,11,FALSE))</f>
        <v/>
      </c>
      <c r="L48" s="2" t="str">
        <f>IF(Tabel1[[#This Row],[ID'#]]="","",+VLOOKUP(Tabel1[[#This Row],[ID'#]],'[1]Product overview'!$B:$P,12,FALSE))</f>
        <v/>
      </c>
      <c r="M48" s="2" t="str">
        <f>IF(Tabel1[[#This Row],[ID'#]]="","",+VLOOKUP(Tabel1[[#This Row],[ID'#]],'[1]Product overview'!$B:$P,13,FALSE))</f>
        <v/>
      </c>
      <c r="N48" s="2" t="str">
        <f>IF(Tabel1[[#This Row],[ID'#]]="","",+VLOOKUP(Tabel1[[#This Row],[ID'#]],'[1]Product overview'!$B:$P,14,FALSE))</f>
        <v/>
      </c>
      <c r="O48" s="2" t="str">
        <f>IF(Tabel1[[#This Row],[ID'#]]="","",+VLOOKUP(Tabel1[[#This Row],[ID'#]],'[1]Product overview'!$B:$P,15,FALSE))</f>
        <v/>
      </c>
    </row>
    <row r="49" spans="1:15">
      <c r="A49" s="98"/>
      <c r="B49" s="98"/>
      <c r="C49" s="119"/>
      <c r="D49" s="98"/>
      <c r="E49" s="98"/>
      <c r="F49" s="98" t="str">
        <f>IF(Tabel1[[#This Row],[ID'#]]="","",+VLOOKUP(Tabel1[[#This Row],[ID'#]],'[1]Product overview'!$B:$P,2,FALSE))</f>
        <v/>
      </c>
      <c r="G49" s="2" t="str">
        <f>IF(Tabel1[[#This Row],[ID'#]]="","",+VLOOKUP(Tabel1[[#This Row],[ID'#]],'[1]Product overview'!$B:$P,5,FALSE))</f>
        <v/>
      </c>
      <c r="H49" s="2" t="str">
        <f>IF(Tabel1[[#This Row],[ID'#]]="","",+VLOOKUP(Tabel1[[#This Row],[ID'#]],'[1]Product overview'!$B:$P,8,FALSE))</f>
        <v/>
      </c>
      <c r="I49" s="2" t="str">
        <f>IF(Tabel1[[#This Row],[ID'#]]="","",+VLOOKUP(Tabel1[[#This Row],[ID'#]],'[1]Product overview'!$B:$P,9,FALSE))</f>
        <v/>
      </c>
      <c r="J49" s="2" t="str">
        <f>IF(Tabel1[[#This Row],[ID'#]]="","",+VLOOKUP(Tabel1[[#This Row],[ID'#]],'[1]Product overview'!$B:$P,10,FALSE))</f>
        <v/>
      </c>
      <c r="K49" s="2" t="str">
        <f>IF(Tabel1[[#This Row],[ID'#]]="","",+VLOOKUP(Tabel1[[#This Row],[ID'#]],'[1]Product overview'!$B:$P,11,FALSE))</f>
        <v/>
      </c>
      <c r="L49" s="2" t="str">
        <f>IF(Tabel1[[#This Row],[ID'#]]="","",+VLOOKUP(Tabel1[[#This Row],[ID'#]],'[1]Product overview'!$B:$P,12,FALSE))</f>
        <v/>
      </c>
      <c r="M49" s="2" t="str">
        <f>IF(Tabel1[[#This Row],[ID'#]]="","",+VLOOKUP(Tabel1[[#This Row],[ID'#]],'[1]Product overview'!$B:$P,13,FALSE))</f>
        <v/>
      </c>
      <c r="N49" s="2" t="str">
        <f>IF(Tabel1[[#This Row],[ID'#]]="","",+VLOOKUP(Tabel1[[#This Row],[ID'#]],'[1]Product overview'!$B:$P,14,FALSE))</f>
        <v/>
      </c>
      <c r="O49" s="2" t="str">
        <f>IF(Tabel1[[#This Row],[ID'#]]="","",+VLOOKUP(Tabel1[[#This Row],[ID'#]],'[1]Product overview'!$B:$P,15,FALSE))</f>
        <v/>
      </c>
    </row>
    <row r="50" spans="1:15">
      <c r="A50" s="98"/>
      <c r="B50" s="98"/>
      <c r="C50" s="119"/>
      <c r="D50" s="98"/>
      <c r="E50" s="98"/>
      <c r="F50" s="98" t="str">
        <f>IF(Tabel1[[#This Row],[ID'#]]="","",+VLOOKUP(Tabel1[[#This Row],[ID'#]],'[1]Product overview'!$B:$P,2,FALSE))</f>
        <v/>
      </c>
      <c r="G50" s="2" t="str">
        <f>IF(Tabel1[[#This Row],[ID'#]]="","",+VLOOKUP(Tabel1[[#This Row],[ID'#]],'[1]Product overview'!$B:$P,5,FALSE))</f>
        <v/>
      </c>
      <c r="H50" s="2" t="str">
        <f>IF(Tabel1[[#This Row],[ID'#]]="","",+VLOOKUP(Tabel1[[#This Row],[ID'#]],'[1]Product overview'!$B:$P,8,FALSE))</f>
        <v/>
      </c>
      <c r="I50" s="2" t="str">
        <f>IF(Tabel1[[#This Row],[ID'#]]="","",+VLOOKUP(Tabel1[[#This Row],[ID'#]],'[1]Product overview'!$B:$P,9,FALSE))</f>
        <v/>
      </c>
      <c r="J50" s="2" t="str">
        <f>IF(Tabel1[[#This Row],[ID'#]]="","",+VLOOKUP(Tabel1[[#This Row],[ID'#]],'[1]Product overview'!$B:$P,10,FALSE))</f>
        <v/>
      </c>
      <c r="K50" s="2" t="str">
        <f>IF(Tabel1[[#This Row],[ID'#]]="","",+VLOOKUP(Tabel1[[#This Row],[ID'#]],'[1]Product overview'!$B:$P,11,FALSE))</f>
        <v/>
      </c>
      <c r="L50" s="2" t="str">
        <f>IF(Tabel1[[#This Row],[ID'#]]="","",+VLOOKUP(Tabel1[[#This Row],[ID'#]],'[1]Product overview'!$B:$P,12,FALSE))</f>
        <v/>
      </c>
      <c r="M50" s="2" t="str">
        <f>IF(Tabel1[[#This Row],[ID'#]]="","",+VLOOKUP(Tabel1[[#This Row],[ID'#]],'[1]Product overview'!$B:$P,13,FALSE))</f>
        <v/>
      </c>
      <c r="N50" s="2" t="str">
        <f>IF(Tabel1[[#This Row],[ID'#]]="","",+VLOOKUP(Tabel1[[#This Row],[ID'#]],'[1]Product overview'!$B:$P,14,FALSE))</f>
        <v/>
      </c>
      <c r="O50" s="2" t="str">
        <f>IF(Tabel1[[#This Row],[ID'#]]="","",+VLOOKUP(Tabel1[[#This Row],[ID'#]],'[1]Product overview'!$B:$P,15,FALSE))</f>
        <v/>
      </c>
    </row>
    <row r="51" spans="1:15">
      <c r="A51" s="98"/>
      <c r="B51" s="98"/>
      <c r="C51" s="119"/>
      <c r="D51" s="98"/>
      <c r="E51" s="98"/>
      <c r="F51" s="98" t="str">
        <f>IF(Tabel1[[#This Row],[ID'#]]="","",+VLOOKUP(Tabel1[[#This Row],[ID'#]],'[1]Product overview'!$B:$P,2,FALSE))</f>
        <v/>
      </c>
      <c r="G51" s="2" t="str">
        <f>IF(Tabel1[[#This Row],[ID'#]]="","",+VLOOKUP(Tabel1[[#This Row],[ID'#]],'[1]Product overview'!$B:$P,5,FALSE))</f>
        <v/>
      </c>
      <c r="H51" s="2" t="str">
        <f>IF(Tabel1[[#This Row],[ID'#]]="","",+VLOOKUP(Tabel1[[#This Row],[ID'#]],'[1]Product overview'!$B:$P,8,FALSE))</f>
        <v/>
      </c>
      <c r="I51" s="2" t="str">
        <f>IF(Tabel1[[#This Row],[ID'#]]="","",+VLOOKUP(Tabel1[[#This Row],[ID'#]],'[1]Product overview'!$B:$P,9,FALSE))</f>
        <v/>
      </c>
      <c r="J51" s="2" t="str">
        <f>IF(Tabel1[[#This Row],[ID'#]]="","",+VLOOKUP(Tabel1[[#This Row],[ID'#]],'[1]Product overview'!$B:$P,10,FALSE))</f>
        <v/>
      </c>
      <c r="K51" s="2" t="str">
        <f>IF(Tabel1[[#This Row],[ID'#]]="","",+VLOOKUP(Tabel1[[#This Row],[ID'#]],'[1]Product overview'!$B:$P,11,FALSE))</f>
        <v/>
      </c>
      <c r="L51" s="2" t="str">
        <f>IF(Tabel1[[#This Row],[ID'#]]="","",+VLOOKUP(Tabel1[[#This Row],[ID'#]],'[1]Product overview'!$B:$P,12,FALSE))</f>
        <v/>
      </c>
      <c r="M51" s="2" t="str">
        <f>IF(Tabel1[[#This Row],[ID'#]]="","",+VLOOKUP(Tabel1[[#This Row],[ID'#]],'[1]Product overview'!$B:$P,13,FALSE))</f>
        <v/>
      </c>
      <c r="N51" s="2" t="str">
        <f>IF(Tabel1[[#This Row],[ID'#]]="","",+VLOOKUP(Tabel1[[#This Row],[ID'#]],'[1]Product overview'!$B:$P,14,FALSE))</f>
        <v/>
      </c>
      <c r="O51" s="2" t="str">
        <f>IF(Tabel1[[#This Row],[ID'#]]="","",+VLOOKUP(Tabel1[[#This Row],[ID'#]],'[1]Product overview'!$B:$P,15,FALSE))</f>
        <v/>
      </c>
    </row>
    <row r="52" spans="1:15">
      <c r="A52" s="98"/>
      <c r="B52" s="98"/>
      <c r="C52" s="119"/>
      <c r="D52" s="98"/>
      <c r="E52" s="98"/>
      <c r="F52" s="98" t="str">
        <f>IF(Tabel1[[#This Row],[ID'#]]="","",+VLOOKUP(Tabel1[[#This Row],[ID'#]],'[1]Product overview'!$B:$P,2,FALSE))</f>
        <v/>
      </c>
      <c r="G52" s="2" t="str">
        <f>IF(Tabel1[[#This Row],[ID'#]]="","",+VLOOKUP(Tabel1[[#This Row],[ID'#]],'[1]Product overview'!$B:$P,5,FALSE))</f>
        <v/>
      </c>
      <c r="H52" s="2" t="str">
        <f>IF(Tabel1[[#This Row],[ID'#]]="","",+VLOOKUP(Tabel1[[#This Row],[ID'#]],'[1]Product overview'!$B:$P,8,FALSE))</f>
        <v/>
      </c>
      <c r="I52" s="2" t="str">
        <f>IF(Tabel1[[#This Row],[ID'#]]="","",+VLOOKUP(Tabel1[[#This Row],[ID'#]],'[1]Product overview'!$B:$P,9,FALSE))</f>
        <v/>
      </c>
      <c r="J52" s="2" t="str">
        <f>IF(Tabel1[[#This Row],[ID'#]]="","",+VLOOKUP(Tabel1[[#This Row],[ID'#]],'[1]Product overview'!$B:$P,10,FALSE))</f>
        <v/>
      </c>
      <c r="K52" s="2" t="str">
        <f>IF(Tabel1[[#This Row],[ID'#]]="","",+VLOOKUP(Tabel1[[#This Row],[ID'#]],'[1]Product overview'!$B:$P,11,FALSE))</f>
        <v/>
      </c>
      <c r="L52" s="2" t="str">
        <f>IF(Tabel1[[#This Row],[ID'#]]="","",+VLOOKUP(Tabel1[[#This Row],[ID'#]],'[1]Product overview'!$B:$P,12,FALSE))</f>
        <v/>
      </c>
      <c r="M52" s="2" t="str">
        <f>IF(Tabel1[[#This Row],[ID'#]]="","",+VLOOKUP(Tabel1[[#This Row],[ID'#]],'[1]Product overview'!$B:$P,13,FALSE))</f>
        <v/>
      </c>
      <c r="N52" s="2" t="str">
        <f>IF(Tabel1[[#This Row],[ID'#]]="","",+VLOOKUP(Tabel1[[#This Row],[ID'#]],'[1]Product overview'!$B:$P,14,FALSE))</f>
        <v/>
      </c>
      <c r="O52" s="2" t="str">
        <f>IF(Tabel1[[#This Row],[ID'#]]="","",+VLOOKUP(Tabel1[[#This Row],[ID'#]],'[1]Product overview'!$B:$P,15,FALSE))</f>
        <v/>
      </c>
    </row>
    <row r="53" spans="1:15">
      <c r="A53" s="98"/>
      <c r="B53" s="98"/>
      <c r="C53" s="119"/>
      <c r="D53" s="98"/>
      <c r="E53" s="98"/>
      <c r="F53" s="98" t="str">
        <f>IF(Tabel1[[#This Row],[ID'#]]="","",+VLOOKUP(Tabel1[[#This Row],[ID'#]],'[1]Product overview'!$B:$P,2,FALSE))</f>
        <v/>
      </c>
      <c r="G53" s="2" t="str">
        <f>IF(Tabel1[[#This Row],[ID'#]]="","",+VLOOKUP(Tabel1[[#This Row],[ID'#]],'[1]Product overview'!$B:$P,5,FALSE))</f>
        <v/>
      </c>
      <c r="H53" s="2" t="str">
        <f>IF(Tabel1[[#This Row],[ID'#]]="","",+VLOOKUP(Tabel1[[#This Row],[ID'#]],'[1]Product overview'!$B:$P,8,FALSE))</f>
        <v/>
      </c>
      <c r="I53" s="2" t="str">
        <f>IF(Tabel1[[#This Row],[ID'#]]="","",+VLOOKUP(Tabel1[[#This Row],[ID'#]],'[1]Product overview'!$B:$P,9,FALSE))</f>
        <v/>
      </c>
      <c r="J53" s="2" t="str">
        <f>IF(Tabel1[[#This Row],[ID'#]]="","",+VLOOKUP(Tabel1[[#This Row],[ID'#]],'[1]Product overview'!$B:$P,10,FALSE))</f>
        <v/>
      </c>
      <c r="K53" s="2" t="str">
        <f>IF(Tabel1[[#This Row],[ID'#]]="","",+VLOOKUP(Tabel1[[#This Row],[ID'#]],'[1]Product overview'!$B:$P,11,FALSE))</f>
        <v/>
      </c>
      <c r="L53" s="2" t="str">
        <f>IF(Tabel1[[#This Row],[ID'#]]="","",+VLOOKUP(Tabel1[[#This Row],[ID'#]],'[1]Product overview'!$B:$P,12,FALSE))</f>
        <v/>
      </c>
      <c r="M53" s="2" t="str">
        <f>IF(Tabel1[[#This Row],[ID'#]]="","",+VLOOKUP(Tabel1[[#This Row],[ID'#]],'[1]Product overview'!$B:$P,13,FALSE))</f>
        <v/>
      </c>
      <c r="N53" s="2" t="str">
        <f>IF(Tabel1[[#This Row],[ID'#]]="","",+VLOOKUP(Tabel1[[#This Row],[ID'#]],'[1]Product overview'!$B:$P,14,FALSE))</f>
        <v/>
      </c>
      <c r="O53" s="2" t="str">
        <f>IF(Tabel1[[#This Row],[ID'#]]="","",+VLOOKUP(Tabel1[[#This Row],[ID'#]],'[1]Product overview'!$B:$P,15,FALSE))</f>
        <v/>
      </c>
    </row>
    <row r="54" spans="1:15">
      <c r="A54" s="98"/>
      <c r="B54" s="98"/>
      <c r="C54" s="119"/>
      <c r="D54" s="98"/>
      <c r="E54" s="98"/>
      <c r="F54" s="98" t="str">
        <f>IF(Tabel1[[#This Row],[ID'#]]="","",+VLOOKUP(Tabel1[[#This Row],[ID'#]],'[1]Product overview'!$B:$P,2,FALSE))</f>
        <v/>
      </c>
      <c r="G54" s="2" t="str">
        <f>IF(Tabel1[[#This Row],[ID'#]]="","",+VLOOKUP(Tabel1[[#This Row],[ID'#]],'[1]Product overview'!$B:$P,5,FALSE))</f>
        <v/>
      </c>
      <c r="H54" s="2" t="str">
        <f>IF(Tabel1[[#This Row],[ID'#]]="","",+VLOOKUP(Tabel1[[#This Row],[ID'#]],'[1]Product overview'!$B:$P,8,FALSE))</f>
        <v/>
      </c>
      <c r="I54" s="2" t="str">
        <f>IF(Tabel1[[#This Row],[ID'#]]="","",+VLOOKUP(Tabel1[[#This Row],[ID'#]],'[1]Product overview'!$B:$P,9,FALSE))</f>
        <v/>
      </c>
      <c r="J54" s="2" t="str">
        <f>IF(Tabel1[[#This Row],[ID'#]]="","",+VLOOKUP(Tabel1[[#This Row],[ID'#]],'[1]Product overview'!$B:$P,10,FALSE))</f>
        <v/>
      </c>
      <c r="K54" s="2" t="str">
        <f>IF(Tabel1[[#This Row],[ID'#]]="","",+VLOOKUP(Tabel1[[#This Row],[ID'#]],'[1]Product overview'!$B:$P,11,FALSE))</f>
        <v/>
      </c>
      <c r="L54" s="2" t="str">
        <f>IF(Tabel1[[#This Row],[ID'#]]="","",+VLOOKUP(Tabel1[[#This Row],[ID'#]],'[1]Product overview'!$B:$P,12,FALSE))</f>
        <v/>
      </c>
      <c r="M54" s="2" t="str">
        <f>IF(Tabel1[[#This Row],[ID'#]]="","",+VLOOKUP(Tabel1[[#This Row],[ID'#]],'[1]Product overview'!$B:$P,13,FALSE))</f>
        <v/>
      </c>
      <c r="N54" s="2" t="str">
        <f>IF(Tabel1[[#This Row],[ID'#]]="","",+VLOOKUP(Tabel1[[#This Row],[ID'#]],'[1]Product overview'!$B:$P,14,FALSE))</f>
        <v/>
      </c>
      <c r="O54" s="2" t="str">
        <f>IF(Tabel1[[#This Row],[ID'#]]="","",+VLOOKUP(Tabel1[[#This Row],[ID'#]],'[1]Product overview'!$B:$P,15,FALSE))</f>
        <v/>
      </c>
    </row>
    <row r="55" spans="1:15">
      <c r="A55" s="98"/>
      <c r="B55" s="98"/>
      <c r="C55" s="119"/>
      <c r="D55" s="98"/>
      <c r="E55" s="98"/>
      <c r="F55" s="98" t="str">
        <f>IF(Tabel1[[#This Row],[ID'#]]="","",+VLOOKUP(Tabel1[[#This Row],[ID'#]],'[1]Product overview'!$B:$P,2,FALSE))</f>
        <v/>
      </c>
      <c r="G55" s="2" t="str">
        <f>IF(Tabel1[[#This Row],[ID'#]]="","",+VLOOKUP(Tabel1[[#This Row],[ID'#]],'[1]Product overview'!$B:$P,5,FALSE))</f>
        <v/>
      </c>
      <c r="H55" s="2" t="str">
        <f>IF(Tabel1[[#This Row],[ID'#]]="","",+VLOOKUP(Tabel1[[#This Row],[ID'#]],'[1]Product overview'!$B:$P,8,FALSE))</f>
        <v/>
      </c>
      <c r="I55" s="2" t="str">
        <f>IF(Tabel1[[#This Row],[ID'#]]="","",+VLOOKUP(Tabel1[[#This Row],[ID'#]],'[1]Product overview'!$B:$P,9,FALSE))</f>
        <v/>
      </c>
      <c r="J55" s="2" t="str">
        <f>IF(Tabel1[[#This Row],[ID'#]]="","",+VLOOKUP(Tabel1[[#This Row],[ID'#]],'[1]Product overview'!$B:$P,10,FALSE))</f>
        <v/>
      </c>
      <c r="K55" s="2" t="str">
        <f>IF(Tabel1[[#This Row],[ID'#]]="","",+VLOOKUP(Tabel1[[#This Row],[ID'#]],'[1]Product overview'!$B:$P,11,FALSE))</f>
        <v/>
      </c>
      <c r="L55" s="2" t="str">
        <f>IF(Tabel1[[#This Row],[ID'#]]="","",+VLOOKUP(Tabel1[[#This Row],[ID'#]],'[1]Product overview'!$B:$P,12,FALSE))</f>
        <v/>
      </c>
      <c r="M55" s="2" t="str">
        <f>IF(Tabel1[[#This Row],[ID'#]]="","",+VLOOKUP(Tabel1[[#This Row],[ID'#]],'[1]Product overview'!$B:$P,13,FALSE))</f>
        <v/>
      </c>
      <c r="N55" s="2" t="str">
        <f>IF(Tabel1[[#This Row],[ID'#]]="","",+VLOOKUP(Tabel1[[#This Row],[ID'#]],'[1]Product overview'!$B:$P,14,FALSE))</f>
        <v/>
      </c>
      <c r="O55" s="2" t="str">
        <f>IF(Tabel1[[#This Row],[ID'#]]="","",+VLOOKUP(Tabel1[[#This Row],[ID'#]],'[1]Product overview'!$B:$P,15,FALSE))</f>
        <v/>
      </c>
    </row>
    <row r="56" spans="1:15">
      <c r="A56" s="98"/>
      <c r="B56" s="98"/>
      <c r="C56" s="119"/>
      <c r="D56" s="98"/>
      <c r="E56" s="98"/>
      <c r="F56" s="98" t="str">
        <f>IF(Tabel1[[#This Row],[ID'#]]="","",+VLOOKUP(Tabel1[[#This Row],[ID'#]],'[1]Product overview'!$B:$P,2,FALSE))</f>
        <v/>
      </c>
      <c r="G56" s="2" t="str">
        <f>IF(Tabel1[[#This Row],[ID'#]]="","",+VLOOKUP(Tabel1[[#This Row],[ID'#]],'[1]Product overview'!$B:$P,5,FALSE))</f>
        <v/>
      </c>
      <c r="H56" s="2" t="str">
        <f>IF(Tabel1[[#This Row],[ID'#]]="","",+VLOOKUP(Tabel1[[#This Row],[ID'#]],'[1]Product overview'!$B:$P,8,FALSE))</f>
        <v/>
      </c>
      <c r="I56" s="2" t="str">
        <f>IF(Tabel1[[#This Row],[ID'#]]="","",+VLOOKUP(Tabel1[[#This Row],[ID'#]],'[1]Product overview'!$B:$P,9,FALSE))</f>
        <v/>
      </c>
      <c r="J56" s="2" t="str">
        <f>IF(Tabel1[[#This Row],[ID'#]]="","",+VLOOKUP(Tabel1[[#This Row],[ID'#]],'[1]Product overview'!$B:$P,10,FALSE))</f>
        <v/>
      </c>
      <c r="K56" s="2" t="str">
        <f>IF(Tabel1[[#This Row],[ID'#]]="","",+VLOOKUP(Tabel1[[#This Row],[ID'#]],'[1]Product overview'!$B:$P,11,FALSE))</f>
        <v/>
      </c>
      <c r="L56" s="2" t="str">
        <f>IF(Tabel1[[#This Row],[ID'#]]="","",+VLOOKUP(Tabel1[[#This Row],[ID'#]],'[1]Product overview'!$B:$P,12,FALSE))</f>
        <v/>
      </c>
      <c r="M56" s="2" t="str">
        <f>IF(Tabel1[[#This Row],[ID'#]]="","",+VLOOKUP(Tabel1[[#This Row],[ID'#]],'[1]Product overview'!$B:$P,13,FALSE))</f>
        <v/>
      </c>
      <c r="N56" s="2" t="str">
        <f>IF(Tabel1[[#This Row],[ID'#]]="","",+VLOOKUP(Tabel1[[#This Row],[ID'#]],'[1]Product overview'!$B:$P,14,FALSE))</f>
        <v/>
      </c>
      <c r="O56" s="2" t="str">
        <f>IF(Tabel1[[#This Row],[ID'#]]="","",+VLOOKUP(Tabel1[[#This Row],[ID'#]],'[1]Product overview'!$B:$P,15,FALSE))</f>
        <v/>
      </c>
    </row>
    <row r="57" spans="1:15">
      <c r="A57" s="98"/>
      <c r="B57" s="98"/>
      <c r="C57" s="119"/>
      <c r="D57" s="98"/>
      <c r="E57" s="98"/>
      <c r="F57" s="98" t="str">
        <f>IF(Tabel1[[#This Row],[ID'#]]="","",+VLOOKUP(Tabel1[[#This Row],[ID'#]],'[1]Product overview'!$B:$P,2,FALSE))</f>
        <v/>
      </c>
      <c r="G57" s="2" t="str">
        <f>IF(Tabel1[[#This Row],[ID'#]]="","",+VLOOKUP(Tabel1[[#This Row],[ID'#]],'[1]Product overview'!$B:$P,5,FALSE))</f>
        <v/>
      </c>
      <c r="H57" s="2" t="str">
        <f>IF(Tabel1[[#This Row],[ID'#]]="","",+VLOOKUP(Tabel1[[#This Row],[ID'#]],'[1]Product overview'!$B:$P,8,FALSE))</f>
        <v/>
      </c>
      <c r="I57" s="2" t="str">
        <f>IF(Tabel1[[#This Row],[ID'#]]="","",+VLOOKUP(Tabel1[[#This Row],[ID'#]],'[1]Product overview'!$B:$P,9,FALSE))</f>
        <v/>
      </c>
      <c r="J57" s="2" t="str">
        <f>IF(Tabel1[[#This Row],[ID'#]]="","",+VLOOKUP(Tabel1[[#This Row],[ID'#]],'[1]Product overview'!$B:$P,10,FALSE))</f>
        <v/>
      </c>
      <c r="K57" s="2" t="str">
        <f>IF(Tabel1[[#This Row],[ID'#]]="","",+VLOOKUP(Tabel1[[#This Row],[ID'#]],'[1]Product overview'!$B:$P,11,FALSE))</f>
        <v/>
      </c>
      <c r="L57" s="2" t="str">
        <f>IF(Tabel1[[#This Row],[ID'#]]="","",+VLOOKUP(Tabel1[[#This Row],[ID'#]],'[1]Product overview'!$B:$P,12,FALSE))</f>
        <v/>
      </c>
      <c r="M57" s="2" t="str">
        <f>IF(Tabel1[[#This Row],[ID'#]]="","",+VLOOKUP(Tabel1[[#This Row],[ID'#]],'[1]Product overview'!$B:$P,13,FALSE))</f>
        <v/>
      </c>
      <c r="N57" s="2" t="str">
        <f>IF(Tabel1[[#This Row],[ID'#]]="","",+VLOOKUP(Tabel1[[#This Row],[ID'#]],'[1]Product overview'!$B:$P,14,FALSE))</f>
        <v/>
      </c>
      <c r="O57" s="2" t="str">
        <f>IF(Tabel1[[#This Row],[ID'#]]="","",+VLOOKUP(Tabel1[[#This Row],[ID'#]],'[1]Product overview'!$B:$P,15,FALSE))</f>
        <v/>
      </c>
    </row>
    <row r="58" spans="1:15">
      <c r="A58" s="98"/>
      <c r="B58" s="98"/>
      <c r="C58" s="119"/>
      <c r="D58" s="98"/>
      <c r="E58" s="98"/>
      <c r="F58" s="98" t="str">
        <f>IF(Tabel1[[#This Row],[ID'#]]="","",+VLOOKUP(Tabel1[[#This Row],[ID'#]],'[1]Product overview'!$B:$P,2,FALSE))</f>
        <v/>
      </c>
      <c r="G58" s="2" t="str">
        <f>IF(Tabel1[[#This Row],[ID'#]]="","",+VLOOKUP(Tabel1[[#This Row],[ID'#]],'[1]Product overview'!$B:$P,5,FALSE))</f>
        <v/>
      </c>
      <c r="H58" s="2" t="str">
        <f>IF(Tabel1[[#This Row],[ID'#]]="","",+VLOOKUP(Tabel1[[#This Row],[ID'#]],'[1]Product overview'!$B:$P,8,FALSE))</f>
        <v/>
      </c>
      <c r="I58" s="2" t="str">
        <f>IF(Tabel1[[#This Row],[ID'#]]="","",+VLOOKUP(Tabel1[[#This Row],[ID'#]],'[1]Product overview'!$B:$P,9,FALSE))</f>
        <v/>
      </c>
      <c r="J58" s="2" t="str">
        <f>IF(Tabel1[[#This Row],[ID'#]]="","",+VLOOKUP(Tabel1[[#This Row],[ID'#]],'[1]Product overview'!$B:$P,10,FALSE))</f>
        <v/>
      </c>
      <c r="K58" s="2" t="str">
        <f>IF(Tabel1[[#This Row],[ID'#]]="","",+VLOOKUP(Tabel1[[#This Row],[ID'#]],'[1]Product overview'!$B:$P,11,FALSE))</f>
        <v/>
      </c>
      <c r="L58" s="2" t="str">
        <f>IF(Tabel1[[#This Row],[ID'#]]="","",+VLOOKUP(Tabel1[[#This Row],[ID'#]],'[1]Product overview'!$B:$P,12,FALSE))</f>
        <v/>
      </c>
      <c r="M58" s="2" t="str">
        <f>IF(Tabel1[[#This Row],[ID'#]]="","",+VLOOKUP(Tabel1[[#This Row],[ID'#]],'[1]Product overview'!$B:$P,13,FALSE))</f>
        <v/>
      </c>
      <c r="N58" s="2" t="str">
        <f>IF(Tabel1[[#This Row],[ID'#]]="","",+VLOOKUP(Tabel1[[#This Row],[ID'#]],'[1]Product overview'!$B:$P,14,FALSE))</f>
        <v/>
      </c>
      <c r="O58" s="2" t="str">
        <f>IF(Tabel1[[#This Row],[ID'#]]="","",+VLOOKUP(Tabel1[[#This Row],[ID'#]],'[1]Product overview'!$B:$P,15,FALSE))</f>
        <v/>
      </c>
    </row>
    <row r="59" spans="1:15">
      <c r="A59" s="98"/>
      <c r="B59" s="98"/>
      <c r="C59" s="119"/>
      <c r="D59" s="98"/>
      <c r="E59" s="98"/>
      <c r="F59" s="98" t="str">
        <f>IF(Tabel1[[#This Row],[ID'#]]="","",+VLOOKUP(Tabel1[[#This Row],[ID'#]],'[1]Product overview'!$B:$P,2,FALSE))</f>
        <v/>
      </c>
      <c r="G59" s="2" t="str">
        <f>IF(Tabel1[[#This Row],[ID'#]]="","",+VLOOKUP(Tabel1[[#This Row],[ID'#]],'[1]Product overview'!$B:$P,5,FALSE))</f>
        <v/>
      </c>
      <c r="H59" s="2" t="str">
        <f>IF(Tabel1[[#This Row],[ID'#]]="","",+VLOOKUP(Tabel1[[#This Row],[ID'#]],'[1]Product overview'!$B:$P,8,FALSE))</f>
        <v/>
      </c>
      <c r="I59" s="2" t="str">
        <f>IF(Tabel1[[#This Row],[ID'#]]="","",+VLOOKUP(Tabel1[[#This Row],[ID'#]],'[1]Product overview'!$B:$P,9,FALSE))</f>
        <v/>
      </c>
      <c r="J59" s="2" t="str">
        <f>IF(Tabel1[[#This Row],[ID'#]]="","",+VLOOKUP(Tabel1[[#This Row],[ID'#]],'[1]Product overview'!$B:$P,10,FALSE))</f>
        <v/>
      </c>
      <c r="K59" s="2" t="str">
        <f>IF(Tabel1[[#This Row],[ID'#]]="","",+VLOOKUP(Tabel1[[#This Row],[ID'#]],'[1]Product overview'!$B:$P,11,FALSE))</f>
        <v/>
      </c>
      <c r="L59" s="2" t="str">
        <f>IF(Tabel1[[#This Row],[ID'#]]="","",+VLOOKUP(Tabel1[[#This Row],[ID'#]],'[1]Product overview'!$B:$P,12,FALSE))</f>
        <v/>
      </c>
      <c r="M59" s="2" t="str">
        <f>IF(Tabel1[[#This Row],[ID'#]]="","",+VLOOKUP(Tabel1[[#This Row],[ID'#]],'[1]Product overview'!$B:$P,13,FALSE))</f>
        <v/>
      </c>
      <c r="N59" s="2" t="str">
        <f>IF(Tabel1[[#This Row],[ID'#]]="","",+VLOOKUP(Tabel1[[#This Row],[ID'#]],'[1]Product overview'!$B:$P,14,FALSE))</f>
        <v/>
      </c>
      <c r="O59" s="2" t="str">
        <f>IF(Tabel1[[#This Row],[ID'#]]="","",+VLOOKUP(Tabel1[[#This Row],[ID'#]],'[1]Product overview'!$B:$P,15,FALSE))</f>
        <v/>
      </c>
    </row>
    <row r="60" spans="1:15">
      <c r="A60" s="98"/>
      <c r="B60" s="98"/>
      <c r="C60" s="119"/>
      <c r="D60" s="98"/>
      <c r="E60" s="98"/>
      <c r="F60" s="98" t="str">
        <f>IF(Tabel1[[#This Row],[ID'#]]="","",+VLOOKUP(Tabel1[[#This Row],[ID'#]],'[1]Product overview'!$B:$P,2,FALSE))</f>
        <v/>
      </c>
      <c r="G60" s="2" t="str">
        <f>IF(Tabel1[[#This Row],[ID'#]]="","",+VLOOKUP(Tabel1[[#This Row],[ID'#]],'[1]Product overview'!$B:$P,5,FALSE))</f>
        <v/>
      </c>
      <c r="H60" s="2" t="str">
        <f>IF(Tabel1[[#This Row],[ID'#]]="","",+VLOOKUP(Tabel1[[#This Row],[ID'#]],'[1]Product overview'!$B:$P,8,FALSE))</f>
        <v/>
      </c>
      <c r="I60" s="2" t="str">
        <f>IF(Tabel1[[#This Row],[ID'#]]="","",+VLOOKUP(Tabel1[[#This Row],[ID'#]],'[1]Product overview'!$B:$P,9,FALSE))</f>
        <v/>
      </c>
      <c r="J60" s="2" t="str">
        <f>IF(Tabel1[[#This Row],[ID'#]]="","",+VLOOKUP(Tabel1[[#This Row],[ID'#]],'[1]Product overview'!$B:$P,10,FALSE))</f>
        <v/>
      </c>
      <c r="K60" s="2" t="str">
        <f>IF(Tabel1[[#This Row],[ID'#]]="","",+VLOOKUP(Tabel1[[#This Row],[ID'#]],'[1]Product overview'!$B:$P,11,FALSE))</f>
        <v/>
      </c>
      <c r="L60" s="2" t="str">
        <f>IF(Tabel1[[#This Row],[ID'#]]="","",+VLOOKUP(Tabel1[[#This Row],[ID'#]],'[1]Product overview'!$B:$P,12,FALSE))</f>
        <v/>
      </c>
      <c r="M60" s="2" t="str">
        <f>IF(Tabel1[[#This Row],[ID'#]]="","",+VLOOKUP(Tabel1[[#This Row],[ID'#]],'[1]Product overview'!$B:$P,13,FALSE))</f>
        <v/>
      </c>
      <c r="N60" s="2" t="str">
        <f>IF(Tabel1[[#This Row],[ID'#]]="","",+VLOOKUP(Tabel1[[#This Row],[ID'#]],'[1]Product overview'!$B:$P,14,FALSE))</f>
        <v/>
      </c>
      <c r="O60" s="2" t="str">
        <f>IF(Tabel1[[#This Row],[ID'#]]="","",+VLOOKUP(Tabel1[[#This Row],[ID'#]],'[1]Product overview'!$B:$P,15,FALSE))</f>
        <v/>
      </c>
    </row>
    <row r="61" spans="1:15">
      <c r="A61" s="98"/>
      <c r="B61" s="98"/>
      <c r="C61" s="119"/>
      <c r="D61" s="98"/>
      <c r="E61" s="98"/>
      <c r="F61" s="98" t="str">
        <f>IF(Tabel1[[#This Row],[ID'#]]="","",+VLOOKUP(Tabel1[[#This Row],[ID'#]],'[1]Product overview'!$B:$P,2,FALSE))</f>
        <v/>
      </c>
      <c r="G61" s="2" t="str">
        <f>IF(Tabel1[[#This Row],[ID'#]]="","",+VLOOKUP(Tabel1[[#This Row],[ID'#]],'[1]Product overview'!$B:$P,5,FALSE))</f>
        <v/>
      </c>
      <c r="H61" s="2" t="str">
        <f>IF(Tabel1[[#This Row],[ID'#]]="","",+VLOOKUP(Tabel1[[#This Row],[ID'#]],'[1]Product overview'!$B:$P,8,FALSE))</f>
        <v/>
      </c>
      <c r="I61" s="2" t="str">
        <f>IF(Tabel1[[#This Row],[ID'#]]="","",+VLOOKUP(Tabel1[[#This Row],[ID'#]],'[1]Product overview'!$B:$P,9,FALSE))</f>
        <v/>
      </c>
      <c r="J61" s="2" t="str">
        <f>IF(Tabel1[[#This Row],[ID'#]]="","",+VLOOKUP(Tabel1[[#This Row],[ID'#]],'[1]Product overview'!$B:$P,10,FALSE))</f>
        <v/>
      </c>
      <c r="K61" s="2" t="str">
        <f>IF(Tabel1[[#This Row],[ID'#]]="","",+VLOOKUP(Tabel1[[#This Row],[ID'#]],'[1]Product overview'!$B:$P,11,FALSE))</f>
        <v/>
      </c>
      <c r="L61" s="2" t="str">
        <f>IF(Tabel1[[#This Row],[ID'#]]="","",+VLOOKUP(Tabel1[[#This Row],[ID'#]],'[1]Product overview'!$B:$P,12,FALSE))</f>
        <v/>
      </c>
      <c r="M61" s="2" t="str">
        <f>IF(Tabel1[[#This Row],[ID'#]]="","",+VLOOKUP(Tabel1[[#This Row],[ID'#]],'[1]Product overview'!$B:$P,13,FALSE))</f>
        <v/>
      </c>
      <c r="N61" s="2" t="str">
        <f>IF(Tabel1[[#This Row],[ID'#]]="","",+VLOOKUP(Tabel1[[#This Row],[ID'#]],'[1]Product overview'!$B:$P,14,FALSE))</f>
        <v/>
      </c>
      <c r="O61" s="2" t="str">
        <f>IF(Tabel1[[#This Row],[ID'#]]="","",+VLOOKUP(Tabel1[[#This Row],[ID'#]],'[1]Product overview'!$B:$P,15,FALSE))</f>
        <v/>
      </c>
    </row>
    <row r="62" spans="1:15">
      <c r="A62" s="98"/>
      <c r="B62" s="98"/>
      <c r="C62" s="119"/>
      <c r="D62" s="98"/>
      <c r="E62" s="98"/>
      <c r="F62" s="98" t="str">
        <f>IF(Tabel1[[#This Row],[ID'#]]="","",+VLOOKUP(Tabel1[[#This Row],[ID'#]],'[1]Product overview'!$B:$P,2,FALSE))</f>
        <v/>
      </c>
      <c r="G62" s="2" t="str">
        <f>IF(Tabel1[[#This Row],[ID'#]]="","",+VLOOKUP(Tabel1[[#This Row],[ID'#]],'[1]Product overview'!$B:$P,5,FALSE))</f>
        <v/>
      </c>
      <c r="H62" s="2" t="str">
        <f>IF(Tabel1[[#This Row],[ID'#]]="","",+VLOOKUP(Tabel1[[#This Row],[ID'#]],'[1]Product overview'!$B:$P,8,FALSE))</f>
        <v/>
      </c>
      <c r="I62" s="2" t="str">
        <f>IF(Tabel1[[#This Row],[ID'#]]="","",+VLOOKUP(Tabel1[[#This Row],[ID'#]],'[1]Product overview'!$B:$P,9,FALSE))</f>
        <v/>
      </c>
      <c r="J62" s="2" t="str">
        <f>IF(Tabel1[[#This Row],[ID'#]]="","",+VLOOKUP(Tabel1[[#This Row],[ID'#]],'[1]Product overview'!$B:$P,10,FALSE))</f>
        <v/>
      </c>
      <c r="K62" s="2" t="str">
        <f>IF(Tabel1[[#This Row],[ID'#]]="","",+VLOOKUP(Tabel1[[#This Row],[ID'#]],'[1]Product overview'!$B:$P,11,FALSE))</f>
        <v/>
      </c>
      <c r="L62" s="2" t="str">
        <f>IF(Tabel1[[#This Row],[ID'#]]="","",+VLOOKUP(Tabel1[[#This Row],[ID'#]],'[1]Product overview'!$B:$P,12,FALSE))</f>
        <v/>
      </c>
      <c r="M62" s="2" t="str">
        <f>IF(Tabel1[[#This Row],[ID'#]]="","",+VLOOKUP(Tabel1[[#This Row],[ID'#]],'[1]Product overview'!$B:$P,13,FALSE))</f>
        <v/>
      </c>
      <c r="N62" s="2" t="str">
        <f>IF(Tabel1[[#This Row],[ID'#]]="","",+VLOOKUP(Tabel1[[#This Row],[ID'#]],'[1]Product overview'!$B:$P,14,FALSE))</f>
        <v/>
      </c>
      <c r="O62" s="2" t="str">
        <f>IF(Tabel1[[#This Row],[ID'#]]="","",+VLOOKUP(Tabel1[[#This Row],[ID'#]],'[1]Product overview'!$B:$P,15,FALSE))</f>
        <v/>
      </c>
    </row>
    <row r="63" spans="1:15">
      <c r="A63" s="98"/>
      <c r="B63" s="98"/>
      <c r="C63" s="119"/>
      <c r="D63" s="98"/>
      <c r="E63" s="98"/>
      <c r="F63" s="98" t="str">
        <f>IF(Tabel1[[#This Row],[ID'#]]="","",+VLOOKUP(Tabel1[[#This Row],[ID'#]],'[1]Product overview'!$B:$P,2,FALSE))</f>
        <v/>
      </c>
      <c r="G63" s="2" t="str">
        <f>IF(Tabel1[[#This Row],[ID'#]]="","",+VLOOKUP(Tabel1[[#This Row],[ID'#]],'[1]Product overview'!$B:$P,5,FALSE))</f>
        <v/>
      </c>
      <c r="H63" s="2" t="str">
        <f>IF(Tabel1[[#This Row],[ID'#]]="","",+VLOOKUP(Tabel1[[#This Row],[ID'#]],'[1]Product overview'!$B:$P,8,FALSE))</f>
        <v/>
      </c>
      <c r="I63" s="2" t="str">
        <f>IF(Tabel1[[#This Row],[ID'#]]="","",+VLOOKUP(Tabel1[[#This Row],[ID'#]],'[1]Product overview'!$B:$P,9,FALSE))</f>
        <v/>
      </c>
      <c r="J63" s="2" t="str">
        <f>IF(Tabel1[[#This Row],[ID'#]]="","",+VLOOKUP(Tabel1[[#This Row],[ID'#]],'[1]Product overview'!$B:$P,10,FALSE))</f>
        <v/>
      </c>
      <c r="K63" s="2" t="str">
        <f>IF(Tabel1[[#This Row],[ID'#]]="","",+VLOOKUP(Tabel1[[#This Row],[ID'#]],'[1]Product overview'!$B:$P,11,FALSE))</f>
        <v/>
      </c>
      <c r="L63" s="2" t="str">
        <f>IF(Tabel1[[#This Row],[ID'#]]="","",+VLOOKUP(Tabel1[[#This Row],[ID'#]],'[1]Product overview'!$B:$P,12,FALSE))</f>
        <v/>
      </c>
      <c r="M63" s="2" t="str">
        <f>IF(Tabel1[[#This Row],[ID'#]]="","",+VLOOKUP(Tabel1[[#This Row],[ID'#]],'[1]Product overview'!$B:$P,13,FALSE))</f>
        <v/>
      </c>
      <c r="N63" s="2" t="str">
        <f>IF(Tabel1[[#This Row],[ID'#]]="","",+VLOOKUP(Tabel1[[#This Row],[ID'#]],'[1]Product overview'!$B:$P,14,FALSE))</f>
        <v/>
      </c>
      <c r="O63" s="2" t="str">
        <f>IF(Tabel1[[#This Row],[ID'#]]="","",+VLOOKUP(Tabel1[[#This Row],[ID'#]],'[1]Product overview'!$B:$P,15,FALSE))</f>
        <v/>
      </c>
    </row>
    <row r="64" spans="1:15">
      <c r="A64" s="98"/>
      <c r="B64" s="98"/>
      <c r="C64" s="119"/>
      <c r="D64" s="98"/>
      <c r="E64" s="98"/>
      <c r="F64" s="98" t="str">
        <f>IF(Tabel1[[#This Row],[ID'#]]="","",+VLOOKUP(Tabel1[[#This Row],[ID'#]],'[1]Product overview'!$B:$P,2,FALSE))</f>
        <v/>
      </c>
      <c r="G64" s="2" t="str">
        <f>IF(Tabel1[[#This Row],[ID'#]]="","",+VLOOKUP(Tabel1[[#This Row],[ID'#]],'[1]Product overview'!$B:$P,5,FALSE))</f>
        <v/>
      </c>
      <c r="H64" s="2" t="str">
        <f>IF(Tabel1[[#This Row],[ID'#]]="","",+VLOOKUP(Tabel1[[#This Row],[ID'#]],'[1]Product overview'!$B:$P,8,FALSE))</f>
        <v/>
      </c>
      <c r="I64" s="2" t="str">
        <f>IF(Tabel1[[#This Row],[ID'#]]="","",+VLOOKUP(Tabel1[[#This Row],[ID'#]],'[1]Product overview'!$B:$P,9,FALSE))</f>
        <v/>
      </c>
      <c r="J64" s="2" t="str">
        <f>IF(Tabel1[[#This Row],[ID'#]]="","",+VLOOKUP(Tabel1[[#This Row],[ID'#]],'[1]Product overview'!$B:$P,10,FALSE))</f>
        <v/>
      </c>
      <c r="K64" s="2" t="str">
        <f>IF(Tabel1[[#This Row],[ID'#]]="","",+VLOOKUP(Tabel1[[#This Row],[ID'#]],'[1]Product overview'!$B:$P,11,FALSE))</f>
        <v/>
      </c>
      <c r="L64" s="2" t="str">
        <f>IF(Tabel1[[#This Row],[ID'#]]="","",+VLOOKUP(Tabel1[[#This Row],[ID'#]],'[1]Product overview'!$B:$P,12,FALSE))</f>
        <v/>
      </c>
      <c r="M64" s="2" t="str">
        <f>IF(Tabel1[[#This Row],[ID'#]]="","",+VLOOKUP(Tabel1[[#This Row],[ID'#]],'[1]Product overview'!$B:$P,13,FALSE))</f>
        <v/>
      </c>
      <c r="N64" s="2" t="str">
        <f>IF(Tabel1[[#This Row],[ID'#]]="","",+VLOOKUP(Tabel1[[#This Row],[ID'#]],'[1]Product overview'!$B:$P,14,FALSE))</f>
        <v/>
      </c>
      <c r="O64" s="2" t="str">
        <f>IF(Tabel1[[#This Row],[ID'#]]="","",+VLOOKUP(Tabel1[[#This Row],[ID'#]],'[1]Product overview'!$B:$P,15,FALSE))</f>
        <v/>
      </c>
    </row>
    <row r="65" spans="1:15">
      <c r="A65" s="98"/>
      <c r="B65" s="98"/>
      <c r="C65" s="119"/>
      <c r="D65" s="98"/>
      <c r="E65" s="98"/>
      <c r="F65" s="98" t="str">
        <f>IF(Tabel1[[#This Row],[ID'#]]="","",+VLOOKUP(Tabel1[[#This Row],[ID'#]],'[1]Product overview'!$B:$P,2,FALSE))</f>
        <v/>
      </c>
      <c r="G65" s="2" t="str">
        <f>IF(Tabel1[[#This Row],[ID'#]]="","",+VLOOKUP(Tabel1[[#This Row],[ID'#]],'[1]Product overview'!$B:$P,5,FALSE))</f>
        <v/>
      </c>
      <c r="H65" s="2" t="str">
        <f>IF(Tabel1[[#This Row],[ID'#]]="","",+VLOOKUP(Tabel1[[#This Row],[ID'#]],'[1]Product overview'!$B:$P,8,FALSE))</f>
        <v/>
      </c>
      <c r="I65" s="2" t="str">
        <f>IF(Tabel1[[#This Row],[ID'#]]="","",+VLOOKUP(Tabel1[[#This Row],[ID'#]],'[1]Product overview'!$B:$P,9,FALSE))</f>
        <v/>
      </c>
      <c r="J65" s="2" t="str">
        <f>IF(Tabel1[[#This Row],[ID'#]]="","",+VLOOKUP(Tabel1[[#This Row],[ID'#]],'[1]Product overview'!$B:$P,10,FALSE))</f>
        <v/>
      </c>
      <c r="K65" s="2" t="str">
        <f>IF(Tabel1[[#This Row],[ID'#]]="","",+VLOOKUP(Tabel1[[#This Row],[ID'#]],'[1]Product overview'!$B:$P,11,FALSE))</f>
        <v/>
      </c>
      <c r="L65" s="2" t="str">
        <f>IF(Tabel1[[#This Row],[ID'#]]="","",+VLOOKUP(Tabel1[[#This Row],[ID'#]],'[1]Product overview'!$B:$P,12,FALSE))</f>
        <v/>
      </c>
      <c r="M65" s="2" t="str">
        <f>IF(Tabel1[[#This Row],[ID'#]]="","",+VLOOKUP(Tabel1[[#This Row],[ID'#]],'[1]Product overview'!$B:$P,13,FALSE))</f>
        <v/>
      </c>
      <c r="N65" s="2" t="str">
        <f>IF(Tabel1[[#This Row],[ID'#]]="","",+VLOOKUP(Tabel1[[#This Row],[ID'#]],'[1]Product overview'!$B:$P,14,FALSE))</f>
        <v/>
      </c>
      <c r="O65" s="2" t="str">
        <f>IF(Tabel1[[#This Row],[ID'#]]="","",+VLOOKUP(Tabel1[[#This Row],[ID'#]],'[1]Product overview'!$B:$P,15,FALSE))</f>
        <v/>
      </c>
    </row>
    <row r="66" spans="1:15">
      <c r="A66" s="98"/>
      <c r="B66" s="98"/>
      <c r="C66" s="119"/>
      <c r="D66" s="98"/>
      <c r="E66" s="98"/>
      <c r="F66" s="98" t="str">
        <f>IF(Tabel1[[#This Row],[ID'#]]="","",+VLOOKUP(Tabel1[[#This Row],[ID'#]],'[1]Product overview'!$B:$P,2,FALSE))</f>
        <v/>
      </c>
      <c r="G66" s="2" t="str">
        <f>IF(Tabel1[[#This Row],[ID'#]]="","",+VLOOKUP(Tabel1[[#This Row],[ID'#]],'[1]Product overview'!$B:$P,5,FALSE))</f>
        <v/>
      </c>
      <c r="H66" s="2" t="str">
        <f>IF(Tabel1[[#This Row],[ID'#]]="","",+VLOOKUP(Tabel1[[#This Row],[ID'#]],'[1]Product overview'!$B:$P,8,FALSE))</f>
        <v/>
      </c>
      <c r="I66" s="2" t="str">
        <f>IF(Tabel1[[#This Row],[ID'#]]="","",+VLOOKUP(Tabel1[[#This Row],[ID'#]],'[1]Product overview'!$B:$P,9,FALSE))</f>
        <v/>
      </c>
      <c r="J66" s="2" t="str">
        <f>IF(Tabel1[[#This Row],[ID'#]]="","",+VLOOKUP(Tabel1[[#This Row],[ID'#]],'[1]Product overview'!$B:$P,10,FALSE))</f>
        <v/>
      </c>
      <c r="K66" s="2" t="str">
        <f>IF(Tabel1[[#This Row],[ID'#]]="","",+VLOOKUP(Tabel1[[#This Row],[ID'#]],'[1]Product overview'!$B:$P,11,FALSE))</f>
        <v/>
      </c>
      <c r="L66" s="2" t="str">
        <f>IF(Tabel1[[#This Row],[ID'#]]="","",+VLOOKUP(Tabel1[[#This Row],[ID'#]],'[1]Product overview'!$B:$P,12,FALSE))</f>
        <v/>
      </c>
      <c r="M66" s="2" t="str">
        <f>IF(Tabel1[[#This Row],[ID'#]]="","",+VLOOKUP(Tabel1[[#This Row],[ID'#]],'[1]Product overview'!$B:$P,13,FALSE))</f>
        <v/>
      </c>
      <c r="N66" s="2" t="str">
        <f>IF(Tabel1[[#This Row],[ID'#]]="","",+VLOOKUP(Tabel1[[#This Row],[ID'#]],'[1]Product overview'!$B:$P,14,FALSE))</f>
        <v/>
      </c>
      <c r="O66" s="2" t="str">
        <f>IF(Tabel1[[#This Row],[ID'#]]="","",+VLOOKUP(Tabel1[[#This Row],[ID'#]],'[1]Product overview'!$B:$P,15,FALSE))</f>
        <v/>
      </c>
    </row>
    <row r="67" spans="1:15">
      <c r="A67" s="98"/>
      <c r="B67" s="98"/>
      <c r="C67" s="119"/>
      <c r="D67" s="98"/>
      <c r="E67" s="98"/>
      <c r="F67" s="98" t="str">
        <f>IF(Tabel1[[#This Row],[ID'#]]="","",+VLOOKUP(Tabel1[[#This Row],[ID'#]],'[1]Product overview'!$B:$P,2,FALSE))</f>
        <v/>
      </c>
      <c r="G67" s="2" t="str">
        <f>IF(Tabel1[[#This Row],[ID'#]]="","",+VLOOKUP(Tabel1[[#This Row],[ID'#]],'[1]Product overview'!$B:$P,5,FALSE))</f>
        <v/>
      </c>
      <c r="H67" s="2" t="str">
        <f>IF(Tabel1[[#This Row],[ID'#]]="","",+VLOOKUP(Tabel1[[#This Row],[ID'#]],'[1]Product overview'!$B:$P,8,FALSE))</f>
        <v/>
      </c>
      <c r="I67" s="2" t="str">
        <f>IF(Tabel1[[#This Row],[ID'#]]="","",+VLOOKUP(Tabel1[[#This Row],[ID'#]],'[1]Product overview'!$B:$P,9,FALSE))</f>
        <v/>
      </c>
      <c r="J67" s="2" t="str">
        <f>IF(Tabel1[[#This Row],[ID'#]]="","",+VLOOKUP(Tabel1[[#This Row],[ID'#]],'[1]Product overview'!$B:$P,10,FALSE))</f>
        <v/>
      </c>
      <c r="K67" s="2" t="str">
        <f>IF(Tabel1[[#This Row],[ID'#]]="","",+VLOOKUP(Tabel1[[#This Row],[ID'#]],'[1]Product overview'!$B:$P,11,FALSE))</f>
        <v/>
      </c>
      <c r="L67" s="2" t="str">
        <f>IF(Tabel1[[#This Row],[ID'#]]="","",+VLOOKUP(Tabel1[[#This Row],[ID'#]],'[1]Product overview'!$B:$P,12,FALSE))</f>
        <v/>
      </c>
      <c r="M67" s="2" t="str">
        <f>IF(Tabel1[[#This Row],[ID'#]]="","",+VLOOKUP(Tabel1[[#This Row],[ID'#]],'[1]Product overview'!$B:$P,13,FALSE))</f>
        <v/>
      </c>
      <c r="N67" s="2" t="str">
        <f>IF(Tabel1[[#This Row],[ID'#]]="","",+VLOOKUP(Tabel1[[#This Row],[ID'#]],'[1]Product overview'!$B:$P,14,FALSE))</f>
        <v/>
      </c>
      <c r="O67" s="2" t="str">
        <f>IF(Tabel1[[#This Row],[ID'#]]="","",+VLOOKUP(Tabel1[[#This Row],[ID'#]],'[1]Product overview'!$B:$P,15,FALSE))</f>
        <v/>
      </c>
    </row>
    <row r="68" spans="1:15">
      <c r="A68" s="98"/>
      <c r="B68" s="98"/>
      <c r="C68" s="119"/>
      <c r="D68" s="98"/>
      <c r="E68" s="98"/>
      <c r="F68" s="98" t="str">
        <f>IF(Tabel1[[#This Row],[ID'#]]="","",+VLOOKUP(Tabel1[[#This Row],[ID'#]],'[1]Product overview'!$B:$P,2,FALSE))</f>
        <v/>
      </c>
      <c r="G68" s="2" t="str">
        <f>IF(Tabel1[[#This Row],[ID'#]]="","",+VLOOKUP(Tabel1[[#This Row],[ID'#]],'[1]Product overview'!$B:$P,5,FALSE))</f>
        <v/>
      </c>
      <c r="H68" s="2" t="str">
        <f>IF(Tabel1[[#This Row],[ID'#]]="","",+VLOOKUP(Tabel1[[#This Row],[ID'#]],'[1]Product overview'!$B:$P,8,FALSE))</f>
        <v/>
      </c>
      <c r="I68" s="2" t="str">
        <f>IF(Tabel1[[#This Row],[ID'#]]="","",+VLOOKUP(Tabel1[[#This Row],[ID'#]],'[1]Product overview'!$B:$P,9,FALSE))</f>
        <v/>
      </c>
      <c r="J68" s="2" t="str">
        <f>IF(Tabel1[[#This Row],[ID'#]]="","",+VLOOKUP(Tabel1[[#This Row],[ID'#]],'[1]Product overview'!$B:$P,10,FALSE))</f>
        <v/>
      </c>
      <c r="K68" s="2" t="str">
        <f>IF(Tabel1[[#This Row],[ID'#]]="","",+VLOOKUP(Tabel1[[#This Row],[ID'#]],'[1]Product overview'!$B:$P,11,FALSE))</f>
        <v/>
      </c>
      <c r="L68" s="2" t="str">
        <f>IF(Tabel1[[#This Row],[ID'#]]="","",+VLOOKUP(Tabel1[[#This Row],[ID'#]],'[1]Product overview'!$B:$P,12,FALSE))</f>
        <v/>
      </c>
      <c r="M68" s="2" t="str">
        <f>IF(Tabel1[[#This Row],[ID'#]]="","",+VLOOKUP(Tabel1[[#This Row],[ID'#]],'[1]Product overview'!$B:$P,13,FALSE))</f>
        <v/>
      </c>
      <c r="N68" s="2" t="str">
        <f>IF(Tabel1[[#This Row],[ID'#]]="","",+VLOOKUP(Tabel1[[#This Row],[ID'#]],'[1]Product overview'!$B:$P,14,FALSE))</f>
        <v/>
      </c>
      <c r="O68" s="2" t="str">
        <f>IF(Tabel1[[#This Row],[ID'#]]="","",+VLOOKUP(Tabel1[[#This Row],[ID'#]],'[1]Product overview'!$B:$P,15,FALSE))</f>
        <v/>
      </c>
    </row>
    <row r="69" spans="1:15">
      <c r="A69" s="98"/>
      <c r="B69" s="98"/>
      <c r="C69" s="119"/>
      <c r="D69" s="98"/>
      <c r="E69" s="98"/>
      <c r="F69" s="98" t="str">
        <f>IF(Tabel1[[#This Row],[ID'#]]="","",+VLOOKUP(Tabel1[[#This Row],[ID'#]],'[1]Product overview'!$B:$P,2,FALSE))</f>
        <v/>
      </c>
      <c r="G69" s="2" t="str">
        <f>IF(Tabel1[[#This Row],[ID'#]]="","",+VLOOKUP(Tabel1[[#This Row],[ID'#]],'[1]Product overview'!$B:$P,5,FALSE))</f>
        <v/>
      </c>
      <c r="H69" s="2" t="str">
        <f>IF(Tabel1[[#This Row],[ID'#]]="","",+VLOOKUP(Tabel1[[#This Row],[ID'#]],'[1]Product overview'!$B:$P,8,FALSE))</f>
        <v/>
      </c>
      <c r="I69" s="2" t="str">
        <f>IF(Tabel1[[#This Row],[ID'#]]="","",+VLOOKUP(Tabel1[[#This Row],[ID'#]],'[1]Product overview'!$B:$P,9,FALSE))</f>
        <v/>
      </c>
      <c r="J69" s="2" t="str">
        <f>IF(Tabel1[[#This Row],[ID'#]]="","",+VLOOKUP(Tabel1[[#This Row],[ID'#]],'[1]Product overview'!$B:$P,10,FALSE))</f>
        <v/>
      </c>
      <c r="K69" s="2" t="str">
        <f>IF(Tabel1[[#This Row],[ID'#]]="","",+VLOOKUP(Tabel1[[#This Row],[ID'#]],'[1]Product overview'!$B:$P,11,FALSE))</f>
        <v/>
      </c>
      <c r="L69" s="2" t="str">
        <f>IF(Tabel1[[#This Row],[ID'#]]="","",+VLOOKUP(Tabel1[[#This Row],[ID'#]],'[1]Product overview'!$B:$P,12,FALSE))</f>
        <v/>
      </c>
      <c r="M69" s="2" t="str">
        <f>IF(Tabel1[[#This Row],[ID'#]]="","",+VLOOKUP(Tabel1[[#This Row],[ID'#]],'[1]Product overview'!$B:$P,13,FALSE))</f>
        <v/>
      </c>
      <c r="N69" s="2" t="str">
        <f>IF(Tabel1[[#This Row],[ID'#]]="","",+VLOOKUP(Tabel1[[#This Row],[ID'#]],'[1]Product overview'!$B:$P,14,FALSE))</f>
        <v/>
      </c>
      <c r="O69" s="2" t="str">
        <f>IF(Tabel1[[#This Row],[ID'#]]="","",+VLOOKUP(Tabel1[[#This Row],[ID'#]],'[1]Product overview'!$B:$P,15,FALSE))</f>
        <v/>
      </c>
    </row>
    <row r="70" spans="1:15">
      <c r="A70" s="98"/>
      <c r="B70" s="98"/>
      <c r="C70" s="119"/>
      <c r="D70" s="98"/>
      <c r="E70" s="98"/>
      <c r="F70" s="98" t="str">
        <f>IF(Tabel1[[#This Row],[ID'#]]="","",+VLOOKUP(Tabel1[[#This Row],[ID'#]],'[1]Product overview'!$B:$P,2,FALSE))</f>
        <v/>
      </c>
      <c r="G70" s="2" t="str">
        <f>IF(Tabel1[[#This Row],[ID'#]]="","",+VLOOKUP(Tabel1[[#This Row],[ID'#]],'[1]Product overview'!$B:$P,5,FALSE))</f>
        <v/>
      </c>
      <c r="H70" s="2" t="str">
        <f>IF(Tabel1[[#This Row],[ID'#]]="","",+VLOOKUP(Tabel1[[#This Row],[ID'#]],'[1]Product overview'!$B:$P,8,FALSE))</f>
        <v/>
      </c>
      <c r="I70" s="2" t="str">
        <f>IF(Tabel1[[#This Row],[ID'#]]="","",+VLOOKUP(Tabel1[[#This Row],[ID'#]],'[1]Product overview'!$B:$P,9,FALSE))</f>
        <v/>
      </c>
      <c r="J70" s="2" t="str">
        <f>IF(Tabel1[[#This Row],[ID'#]]="","",+VLOOKUP(Tabel1[[#This Row],[ID'#]],'[1]Product overview'!$B:$P,10,FALSE))</f>
        <v/>
      </c>
      <c r="K70" s="2" t="str">
        <f>IF(Tabel1[[#This Row],[ID'#]]="","",+VLOOKUP(Tabel1[[#This Row],[ID'#]],'[1]Product overview'!$B:$P,11,FALSE))</f>
        <v/>
      </c>
      <c r="L70" s="2" t="str">
        <f>IF(Tabel1[[#This Row],[ID'#]]="","",+VLOOKUP(Tabel1[[#This Row],[ID'#]],'[1]Product overview'!$B:$P,12,FALSE))</f>
        <v/>
      </c>
      <c r="M70" s="2" t="str">
        <f>IF(Tabel1[[#This Row],[ID'#]]="","",+VLOOKUP(Tabel1[[#This Row],[ID'#]],'[1]Product overview'!$B:$P,13,FALSE))</f>
        <v/>
      </c>
      <c r="N70" s="2" t="str">
        <f>IF(Tabel1[[#This Row],[ID'#]]="","",+VLOOKUP(Tabel1[[#This Row],[ID'#]],'[1]Product overview'!$B:$P,14,FALSE))</f>
        <v/>
      </c>
      <c r="O70" s="2" t="str">
        <f>IF(Tabel1[[#This Row],[ID'#]]="","",+VLOOKUP(Tabel1[[#This Row],[ID'#]],'[1]Product overview'!$B:$P,15,FALSE))</f>
        <v/>
      </c>
    </row>
    <row r="71" spans="1:15">
      <c r="A71" s="98"/>
      <c r="B71" s="98"/>
      <c r="C71" s="119"/>
      <c r="D71" s="98"/>
      <c r="E71" s="98"/>
      <c r="F71" s="98" t="str">
        <f>IF(Tabel1[[#This Row],[ID'#]]="","",+VLOOKUP(Tabel1[[#This Row],[ID'#]],'[1]Product overview'!$B:$P,2,FALSE))</f>
        <v/>
      </c>
      <c r="G71" s="2" t="str">
        <f>IF(Tabel1[[#This Row],[ID'#]]="","",+VLOOKUP(Tabel1[[#This Row],[ID'#]],'[1]Product overview'!$B:$P,5,FALSE))</f>
        <v/>
      </c>
      <c r="H71" s="2" t="str">
        <f>IF(Tabel1[[#This Row],[ID'#]]="","",+VLOOKUP(Tabel1[[#This Row],[ID'#]],'[1]Product overview'!$B:$P,8,FALSE))</f>
        <v/>
      </c>
      <c r="I71" s="2" t="str">
        <f>IF(Tabel1[[#This Row],[ID'#]]="","",+VLOOKUP(Tabel1[[#This Row],[ID'#]],'[1]Product overview'!$B:$P,9,FALSE))</f>
        <v/>
      </c>
      <c r="J71" s="2" t="str">
        <f>IF(Tabel1[[#This Row],[ID'#]]="","",+VLOOKUP(Tabel1[[#This Row],[ID'#]],'[1]Product overview'!$B:$P,10,FALSE))</f>
        <v/>
      </c>
      <c r="K71" s="2" t="str">
        <f>IF(Tabel1[[#This Row],[ID'#]]="","",+VLOOKUP(Tabel1[[#This Row],[ID'#]],'[1]Product overview'!$B:$P,11,FALSE))</f>
        <v/>
      </c>
      <c r="L71" s="2" t="str">
        <f>IF(Tabel1[[#This Row],[ID'#]]="","",+VLOOKUP(Tabel1[[#This Row],[ID'#]],'[1]Product overview'!$B:$P,12,FALSE))</f>
        <v/>
      </c>
      <c r="M71" s="2" t="str">
        <f>IF(Tabel1[[#This Row],[ID'#]]="","",+VLOOKUP(Tabel1[[#This Row],[ID'#]],'[1]Product overview'!$B:$P,13,FALSE))</f>
        <v/>
      </c>
      <c r="N71" s="2" t="str">
        <f>IF(Tabel1[[#This Row],[ID'#]]="","",+VLOOKUP(Tabel1[[#This Row],[ID'#]],'[1]Product overview'!$B:$P,14,FALSE))</f>
        <v/>
      </c>
      <c r="O71" s="2" t="str">
        <f>IF(Tabel1[[#This Row],[ID'#]]="","",+VLOOKUP(Tabel1[[#This Row],[ID'#]],'[1]Product overview'!$B:$P,15,FALSE))</f>
        <v/>
      </c>
    </row>
    <row r="72" spans="1:15">
      <c r="A72" s="98"/>
      <c r="B72" s="98"/>
      <c r="C72" s="119"/>
      <c r="D72" s="98"/>
      <c r="E72" s="98"/>
      <c r="F72" s="98" t="str">
        <f>IF(Tabel1[[#This Row],[ID'#]]="","",+VLOOKUP(Tabel1[[#This Row],[ID'#]],'[1]Product overview'!$B:$P,2,FALSE))</f>
        <v/>
      </c>
      <c r="G72" s="2" t="str">
        <f>IF(Tabel1[[#This Row],[ID'#]]="","",+VLOOKUP(Tabel1[[#This Row],[ID'#]],'[1]Product overview'!$B:$P,5,FALSE))</f>
        <v/>
      </c>
      <c r="H72" s="2" t="str">
        <f>IF(Tabel1[[#This Row],[ID'#]]="","",+VLOOKUP(Tabel1[[#This Row],[ID'#]],'[1]Product overview'!$B:$P,8,FALSE))</f>
        <v/>
      </c>
      <c r="I72" s="2" t="str">
        <f>IF(Tabel1[[#This Row],[ID'#]]="","",+VLOOKUP(Tabel1[[#This Row],[ID'#]],'[1]Product overview'!$B:$P,9,FALSE))</f>
        <v/>
      </c>
      <c r="J72" s="2" t="str">
        <f>IF(Tabel1[[#This Row],[ID'#]]="","",+VLOOKUP(Tabel1[[#This Row],[ID'#]],'[1]Product overview'!$B:$P,10,FALSE))</f>
        <v/>
      </c>
      <c r="K72" s="2" t="str">
        <f>IF(Tabel1[[#This Row],[ID'#]]="","",+VLOOKUP(Tabel1[[#This Row],[ID'#]],'[1]Product overview'!$B:$P,11,FALSE))</f>
        <v/>
      </c>
      <c r="L72" s="2" t="str">
        <f>IF(Tabel1[[#This Row],[ID'#]]="","",+VLOOKUP(Tabel1[[#This Row],[ID'#]],'[1]Product overview'!$B:$P,12,FALSE))</f>
        <v/>
      </c>
      <c r="M72" s="2" t="str">
        <f>IF(Tabel1[[#This Row],[ID'#]]="","",+VLOOKUP(Tabel1[[#This Row],[ID'#]],'[1]Product overview'!$B:$P,13,FALSE))</f>
        <v/>
      </c>
      <c r="N72" s="2" t="str">
        <f>IF(Tabel1[[#This Row],[ID'#]]="","",+VLOOKUP(Tabel1[[#This Row],[ID'#]],'[1]Product overview'!$B:$P,14,FALSE))</f>
        <v/>
      </c>
      <c r="O72" s="2" t="str">
        <f>IF(Tabel1[[#This Row],[ID'#]]="","",+VLOOKUP(Tabel1[[#This Row],[ID'#]],'[1]Product overview'!$B:$P,15,FALSE))</f>
        <v/>
      </c>
    </row>
    <row r="73" spans="1:15">
      <c r="A73" s="98"/>
      <c r="B73" s="98"/>
      <c r="C73" s="119"/>
      <c r="D73" s="98"/>
      <c r="E73" s="98"/>
      <c r="F73" s="98" t="str">
        <f>IF(Tabel1[[#This Row],[ID'#]]="","",+VLOOKUP(Tabel1[[#This Row],[ID'#]],'[1]Product overview'!$B:$P,2,FALSE))</f>
        <v/>
      </c>
      <c r="G73" s="2" t="str">
        <f>IF(Tabel1[[#This Row],[ID'#]]="","",+VLOOKUP(Tabel1[[#This Row],[ID'#]],'[1]Product overview'!$B:$P,5,FALSE))</f>
        <v/>
      </c>
      <c r="H73" s="2" t="str">
        <f>IF(Tabel1[[#This Row],[ID'#]]="","",+VLOOKUP(Tabel1[[#This Row],[ID'#]],'[1]Product overview'!$B:$P,8,FALSE))</f>
        <v/>
      </c>
      <c r="I73" s="2" t="str">
        <f>IF(Tabel1[[#This Row],[ID'#]]="","",+VLOOKUP(Tabel1[[#This Row],[ID'#]],'[1]Product overview'!$B:$P,9,FALSE))</f>
        <v/>
      </c>
      <c r="J73" s="2" t="str">
        <f>IF(Tabel1[[#This Row],[ID'#]]="","",+VLOOKUP(Tabel1[[#This Row],[ID'#]],'[1]Product overview'!$B:$P,10,FALSE))</f>
        <v/>
      </c>
      <c r="K73" s="2" t="str">
        <f>IF(Tabel1[[#This Row],[ID'#]]="","",+VLOOKUP(Tabel1[[#This Row],[ID'#]],'[1]Product overview'!$B:$P,11,FALSE))</f>
        <v/>
      </c>
      <c r="L73" s="2" t="str">
        <f>IF(Tabel1[[#This Row],[ID'#]]="","",+VLOOKUP(Tabel1[[#This Row],[ID'#]],'[1]Product overview'!$B:$P,12,FALSE))</f>
        <v/>
      </c>
      <c r="M73" s="2" t="str">
        <f>IF(Tabel1[[#This Row],[ID'#]]="","",+VLOOKUP(Tabel1[[#This Row],[ID'#]],'[1]Product overview'!$B:$P,13,FALSE))</f>
        <v/>
      </c>
      <c r="N73" s="2" t="str">
        <f>IF(Tabel1[[#This Row],[ID'#]]="","",+VLOOKUP(Tabel1[[#This Row],[ID'#]],'[1]Product overview'!$B:$P,14,FALSE))</f>
        <v/>
      </c>
      <c r="O73" s="2" t="str">
        <f>IF(Tabel1[[#This Row],[ID'#]]="","",+VLOOKUP(Tabel1[[#This Row],[ID'#]],'[1]Product overview'!$B:$P,15,FALSE))</f>
        <v/>
      </c>
    </row>
    <row r="74" spans="1:15">
      <c r="A74" s="98"/>
      <c r="B74" s="98"/>
      <c r="C74" s="119"/>
      <c r="D74" s="98"/>
      <c r="E74" s="98"/>
      <c r="F74" s="98" t="str">
        <f>IF(Tabel1[[#This Row],[ID'#]]="","",+VLOOKUP(Tabel1[[#This Row],[ID'#]],'[1]Product overview'!$B:$P,2,FALSE))</f>
        <v/>
      </c>
      <c r="G74" s="2" t="str">
        <f>IF(Tabel1[[#This Row],[ID'#]]="","",+VLOOKUP(Tabel1[[#This Row],[ID'#]],'[1]Product overview'!$B:$P,5,FALSE))</f>
        <v/>
      </c>
      <c r="H74" s="2" t="str">
        <f>IF(Tabel1[[#This Row],[ID'#]]="","",+VLOOKUP(Tabel1[[#This Row],[ID'#]],'[1]Product overview'!$B:$P,8,FALSE))</f>
        <v/>
      </c>
      <c r="I74" s="2" t="str">
        <f>IF(Tabel1[[#This Row],[ID'#]]="","",+VLOOKUP(Tabel1[[#This Row],[ID'#]],'[1]Product overview'!$B:$P,9,FALSE))</f>
        <v/>
      </c>
      <c r="J74" s="2" t="str">
        <f>IF(Tabel1[[#This Row],[ID'#]]="","",+VLOOKUP(Tabel1[[#This Row],[ID'#]],'[1]Product overview'!$B:$P,10,FALSE))</f>
        <v/>
      </c>
      <c r="K74" s="2" t="str">
        <f>IF(Tabel1[[#This Row],[ID'#]]="","",+VLOOKUP(Tabel1[[#This Row],[ID'#]],'[1]Product overview'!$B:$P,11,FALSE))</f>
        <v/>
      </c>
      <c r="L74" s="2" t="str">
        <f>IF(Tabel1[[#This Row],[ID'#]]="","",+VLOOKUP(Tabel1[[#This Row],[ID'#]],'[1]Product overview'!$B:$P,12,FALSE))</f>
        <v/>
      </c>
      <c r="M74" s="2" t="str">
        <f>IF(Tabel1[[#This Row],[ID'#]]="","",+VLOOKUP(Tabel1[[#This Row],[ID'#]],'[1]Product overview'!$B:$P,13,FALSE))</f>
        <v/>
      </c>
      <c r="N74" s="2" t="str">
        <f>IF(Tabel1[[#This Row],[ID'#]]="","",+VLOOKUP(Tabel1[[#This Row],[ID'#]],'[1]Product overview'!$B:$P,14,FALSE))</f>
        <v/>
      </c>
      <c r="O74" s="2" t="str">
        <f>IF(Tabel1[[#This Row],[ID'#]]="","",+VLOOKUP(Tabel1[[#This Row],[ID'#]],'[1]Product overview'!$B:$P,15,FALSE))</f>
        <v/>
      </c>
    </row>
    <row r="75" spans="1:15">
      <c r="A75" s="98"/>
      <c r="B75" s="98"/>
      <c r="C75" s="119"/>
      <c r="D75" s="98"/>
      <c r="E75" s="98"/>
      <c r="F75" s="98" t="str">
        <f>IF(Tabel1[[#This Row],[ID'#]]="","",+VLOOKUP(Tabel1[[#This Row],[ID'#]],'[1]Product overview'!$B:$P,2,FALSE))</f>
        <v/>
      </c>
      <c r="G75" s="2" t="str">
        <f>IF(Tabel1[[#This Row],[ID'#]]="","",+VLOOKUP(Tabel1[[#This Row],[ID'#]],'[1]Product overview'!$B:$P,5,FALSE))</f>
        <v/>
      </c>
      <c r="H75" s="2" t="str">
        <f>IF(Tabel1[[#This Row],[ID'#]]="","",+VLOOKUP(Tabel1[[#This Row],[ID'#]],'[1]Product overview'!$B:$P,8,FALSE))</f>
        <v/>
      </c>
      <c r="I75" s="2" t="str">
        <f>IF(Tabel1[[#This Row],[ID'#]]="","",+VLOOKUP(Tabel1[[#This Row],[ID'#]],'[1]Product overview'!$B:$P,9,FALSE))</f>
        <v/>
      </c>
      <c r="J75" s="2" t="str">
        <f>IF(Tabel1[[#This Row],[ID'#]]="","",+VLOOKUP(Tabel1[[#This Row],[ID'#]],'[1]Product overview'!$B:$P,10,FALSE))</f>
        <v/>
      </c>
      <c r="K75" s="2" t="str">
        <f>IF(Tabel1[[#This Row],[ID'#]]="","",+VLOOKUP(Tabel1[[#This Row],[ID'#]],'[1]Product overview'!$B:$P,11,FALSE))</f>
        <v/>
      </c>
      <c r="L75" s="2" t="str">
        <f>IF(Tabel1[[#This Row],[ID'#]]="","",+VLOOKUP(Tabel1[[#This Row],[ID'#]],'[1]Product overview'!$B:$P,12,FALSE))</f>
        <v/>
      </c>
      <c r="M75" s="2" t="str">
        <f>IF(Tabel1[[#This Row],[ID'#]]="","",+VLOOKUP(Tabel1[[#This Row],[ID'#]],'[1]Product overview'!$B:$P,13,FALSE))</f>
        <v/>
      </c>
      <c r="N75" s="2" t="str">
        <f>IF(Tabel1[[#This Row],[ID'#]]="","",+VLOOKUP(Tabel1[[#This Row],[ID'#]],'[1]Product overview'!$B:$P,14,FALSE))</f>
        <v/>
      </c>
      <c r="O75" s="2" t="str">
        <f>IF(Tabel1[[#This Row],[ID'#]]="","",+VLOOKUP(Tabel1[[#This Row],[ID'#]],'[1]Product overview'!$B:$P,15,FALSE))</f>
        <v/>
      </c>
    </row>
    <row r="76" spans="1:15">
      <c r="A76" s="98"/>
      <c r="B76" s="98"/>
      <c r="C76" s="119"/>
      <c r="D76" s="98"/>
      <c r="E76" s="98"/>
      <c r="F76" s="98" t="str">
        <f>IF(Tabel1[[#This Row],[ID'#]]="","",+VLOOKUP(Tabel1[[#This Row],[ID'#]],'[1]Product overview'!$B:$P,2,FALSE))</f>
        <v/>
      </c>
      <c r="G76" s="2" t="str">
        <f>IF(Tabel1[[#This Row],[ID'#]]="","",+VLOOKUP(Tabel1[[#This Row],[ID'#]],'[1]Product overview'!$B:$P,5,FALSE))</f>
        <v/>
      </c>
      <c r="H76" s="2" t="str">
        <f>IF(Tabel1[[#This Row],[ID'#]]="","",+VLOOKUP(Tabel1[[#This Row],[ID'#]],'[1]Product overview'!$B:$P,8,FALSE))</f>
        <v/>
      </c>
      <c r="I76" s="2" t="str">
        <f>IF(Tabel1[[#This Row],[ID'#]]="","",+VLOOKUP(Tabel1[[#This Row],[ID'#]],'[1]Product overview'!$B:$P,9,FALSE))</f>
        <v/>
      </c>
      <c r="J76" s="2" t="str">
        <f>IF(Tabel1[[#This Row],[ID'#]]="","",+VLOOKUP(Tabel1[[#This Row],[ID'#]],'[1]Product overview'!$B:$P,10,FALSE))</f>
        <v/>
      </c>
      <c r="K76" s="2" t="str">
        <f>IF(Tabel1[[#This Row],[ID'#]]="","",+VLOOKUP(Tabel1[[#This Row],[ID'#]],'[1]Product overview'!$B:$P,11,FALSE))</f>
        <v/>
      </c>
      <c r="L76" s="2" t="str">
        <f>IF(Tabel1[[#This Row],[ID'#]]="","",+VLOOKUP(Tabel1[[#This Row],[ID'#]],'[1]Product overview'!$B:$P,12,FALSE))</f>
        <v/>
      </c>
      <c r="M76" s="2" t="str">
        <f>IF(Tabel1[[#This Row],[ID'#]]="","",+VLOOKUP(Tabel1[[#This Row],[ID'#]],'[1]Product overview'!$B:$P,13,FALSE))</f>
        <v/>
      </c>
      <c r="N76" s="2" t="str">
        <f>IF(Tabel1[[#This Row],[ID'#]]="","",+VLOOKUP(Tabel1[[#This Row],[ID'#]],'[1]Product overview'!$B:$P,14,FALSE))</f>
        <v/>
      </c>
      <c r="O76" s="2" t="str">
        <f>IF(Tabel1[[#This Row],[ID'#]]="","",+VLOOKUP(Tabel1[[#This Row],[ID'#]],'[1]Product overview'!$B:$P,15,FALSE))</f>
        <v/>
      </c>
    </row>
    <row r="77" spans="1:15">
      <c r="A77" s="98"/>
      <c r="B77" s="98"/>
      <c r="C77" s="119"/>
      <c r="D77" s="98"/>
      <c r="E77" s="98"/>
      <c r="F77" s="98" t="str">
        <f>IF(Tabel1[[#This Row],[ID'#]]="","",+VLOOKUP(Tabel1[[#This Row],[ID'#]],'[1]Product overview'!$B:$P,2,FALSE))</f>
        <v/>
      </c>
      <c r="G77" s="2" t="str">
        <f>IF(Tabel1[[#This Row],[ID'#]]="","",+VLOOKUP(Tabel1[[#This Row],[ID'#]],'[1]Product overview'!$B:$P,5,FALSE))</f>
        <v/>
      </c>
      <c r="H77" s="2" t="str">
        <f>IF(Tabel1[[#This Row],[ID'#]]="","",+VLOOKUP(Tabel1[[#This Row],[ID'#]],'[1]Product overview'!$B:$P,8,FALSE))</f>
        <v/>
      </c>
      <c r="I77" s="2" t="str">
        <f>IF(Tabel1[[#This Row],[ID'#]]="","",+VLOOKUP(Tabel1[[#This Row],[ID'#]],'[1]Product overview'!$B:$P,9,FALSE))</f>
        <v/>
      </c>
      <c r="J77" s="2" t="str">
        <f>IF(Tabel1[[#This Row],[ID'#]]="","",+VLOOKUP(Tabel1[[#This Row],[ID'#]],'[1]Product overview'!$B:$P,10,FALSE))</f>
        <v/>
      </c>
      <c r="K77" s="2" t="str">
        <f>IF(Tabel1[[#This Row],[ID'#]]="","",+VLOOKUP(Tabel1[[#This Row],[ID'#]],'[1]Product overview'!$B:$P,11,FALSE))</f>
        <v/>
      </c>
      <c r="L77" s="2" t="str">
        <f>IF(Tabel1[[#This Row],[ID'#]]="","",+VLOOKUP(Tabel1[[#This Row],[ID'#]],'[1]Product overview'!$B:$P,12,FALSE))</f>
        <v/>
      </c>
      <c r="M77" s="2" t="str">
        <f>IF(Tabel1[[#This Row],[ID'#]]="","",+VLOOKUP(Tabel1[[#This Row],[ID'#]],'[1]Product overview'!$B:$P,13,FALSE))</f>
        <v/>
      </c>
      <c r="N77" s="2" t="str">
        <f>IF(Tabel1[[#This Row],[ID'#]]="","",+VLOOKUP(Tabel1[[#This Row],[ID'#]],'[1]Product overview'!$B:$P,14,FALSE))</f>
        <v/>
      </c>
      <c r="O77" s="2" t="str">
        <f>IF(Tabel1[[#This Row],[ID'#]]="","",+VLOOKUP(Tabel1[[#This Row],[ID'#]],'[1]Product overview'!$B:$P,15,FALSE))</f>
        <v/>
      </c>
    </row>
    <row r="78" spans="1:15">
      <c r="A78" s="98"/>
      <c r="B78" s="98"/>
      <c r="C78" s="119"/>
      <c r="D78" s="98"/>
      <c r="E78" s="98"/>
      <c r="F78" s="98" t="str">
        <f>IF(Tabel1[[#This Row],[ID'#]]="","",+VLOOKUP(Tabel1[[#This Row],[ID'#]],'[1]Product overview'!$B:$P,2,FALSE))</f>
        <v/>
      </c>
      <c r="G78" s="2" t="str">
        <f>IF(Tabel1[[#This Row],[ID'#]]="","",+VLOOKUP(Tabel1[[#This Row],[ID'#]],'[1]Product overview'!$B:$P,5,FALSE))</f>
        <v/>
      </c>
      <c r="H78" s="2" t="str">
        <f>IF(Tabel1[[#This Row],[ID'#]]="","",+VLOOKUP(Tabel1[[#This Row],[ID'#]],'[1]Product overview'!$B:$P,8,FALSE))</f>
        <v/>
      </c>
      <c r="I78" s="2" t="str">
        <f>IF(Tabel1[[#This Row],[ID'#]]="","",+VLOOKUP(Tabel1[[#This Row],[ID'#]],'[1]Product overview'!$B:$P,9,FALSE))</f>
        <v/>
      </c>
      <c r="J78" s="2" t="str">
        <f>IF(Tabel1[[#This Row],[ID'#]]="","",+VLOOKUP(Tabel1[[#This Row],[ID'#]],'[1]Product overview'!$B:$P,10,FALSE))</f>
        <v/>
      </c>
      <c r="K78" s="2" t="str">
        <f>IF(Tabel1[[#This Row],[ID'#]]="","",+VLOOKUP(Tabel1[[#This Row],[ID'#]],'[1]Product overview'!$B:$P,11,FALSE))</f>
        <v/>
      </c>
      <c r="L78" s="2" t="str">
        <f>IF(Tabel1[[#This Row],[ID'#]]="","",+VLOOKUP(Tabel1[[#This Row],[ID'#]],'[1]Product overview'!$B:$P,12,FALSE))</f>
        <v/>
      </c>
      <c r="M78" s="2" t="str">
        <f>IF(Tabel1[[#This Row],[ID'#]]="","",+VLOOKUP(Tabel1[[#This Row],[ID'#]],'[1]Product overview'!$B:$P,13,FALSE))</f>
        <v/>
      </c>
      <c r="N78" s="2" t="str">
        <f>IF(Tabel1[[#This Row],[ID'#]]="","",+VLOOKUP(Tabel1[[#This Row],[ID'#]],'[1]Product overview'!$B:$P,14,FALSE))</f>
        <v/>
      </c>
      <c r="O78" s="2" t="str">
        <f>IF(Tabel1[[#This Row],[ID'#]]="","",+VLOOKUP(Tabel1[[#This Row],[ID'#]],'[1]Product overview'!$B:$P,15,FALSE))</f>
        <v/>
      </c>
    </row>
    <row r="79" spans="1:15">
      <c r="A79" s="98"/>
      <c r="B79" s="98"/>
      <c r="C79" s="119"/>
      <c r="D79" s="98"/>
      <c r="E79" s="98"/>
      <c r="F79" s="98" t="str">
        <f>IF(Tabel1[[#This Row],[ID'#]]="","",+VLOOKUP(Tabel1[[#This Row],[ID'#]],'[1]Product overview'!$B:$P,2,FALSE))</f>
        <v/>
      </c>
      <c r="G79" s="2" t="str">
        <f>IF(Tabel1[[#This Row],[ID'#]]="","",+VLOOKUP(Tabel1[[#This Row],[ID'#]],'[1]Product overview'!$B:$P,5,FALSE))</f>
        <v/>
      </c>
      <c r="H79" s="2" t="str">
        <f>IF(Tabel1[[#This Row],[ID'#]]="","",+VLOOKUP(Tabel1[[#This Row],[ID'#]],'[1]Product overview'!$B:$P,8,FALSE))</f>
        <v/>
      </c>
      <c r="I79" s="2" t="str">
        <f>IF(Tabel1[[#This Row],[ID'#]]="","",+VLOOKUP(Tabel1[[#This Row],[ID'#]],'[1]Product overview'!$B:$P,9,FALSE))</f>
        <v/>
      </c>
      <c r="J79" s="2" t="str">
        <f>IF(Tabel1[[#This Row],[ID'#]]="","",+VLOOKUP(Tabel1[[#This Row],[ID'#]],'[1]Product overview'!$B:$P,10,FALSE))</f>
        <v/>
      </c>
      <c r="K79" s="2" t="str">
        <f>IF(Tabel1[[#This Row],[ID'#]]="","",+VLOOKUP(Tabel1[[#This Row],[ID'#]],'[1]Product overview'!$B:$P,11,FALSE))</f>
        <v/>
      </c>
      <c r="L79" s="2" t="str">
        <f>IF(Tabel1[[#This Row],[ID'#]]="","",+VLOOKUP(Tabel1[[#This Row],[ID'#]],'[1]Product overview'!$B:$P,12,FALSE))</f>
        <v/>
      </c>
      <c r="M79" s="2" t="str">
        <f>IF(Tabel1[[#This Row],[ID'#]]="","",+VLOOKUP(Tabel1[[#This Row],[ID'#]],'[1]Product overview'!$B:$P,13,FALSE))</f>
        <v/>
      </c>
      <c r="N79" s="2" t="str">
        <f>IF(Tabel1[[#This Row],[ID'#]]="","",+VLOOKUP(Tabel1[[#This Row],[ID'#]],'[1]Product overview'!$B:$P,14,FALSE))</f>
        <v/>
      </c>
      <c r="O79" s="2" t="str">
        <f>IF(Tabel1[[#This Row],[ID'#]]="","",+VLOOKUP(Tabel1[[#This Row],[ID'#]],'[1]Product overview'!$B:$P,15,FALSE))</f>
        <v/>
      </c>
    </row>
    <row r="80" spans="1:15">
      <c r="A80" s="98"/>
      <c r="B80" s="98"/>
      <c r="C80" s="119"/>
      <c r="D80" s="98"/>
      <c r="E80" s="98"/>
      <c r="F80" s="98" t="str">
        <f>IF(Tabel1[[#This Row],[ID'#]]="","",+VLOOKUP(Tabel1[[#This Row],[ID'#]],'[1]Product overview'!$B:$P,2,FALSE))</f>
        <v/>
      </c>
      <c r="G80" s="2" t="str">
        <f>IF(Tabel1[[#This Row],[ID'#]]="","",+VLOOKUP(Tabel1[[#This Row],[ID'#]],'[1]Product overview'!$B:$P,5,FALSE))</f>
        <v/>
      </c>
      <c r="H80" s="2" t="str">
        <f>IF(Tabel1[[#This Row],[ID'#]]="","",+VLOOKUP(Tabel1[[#This Row],[ID'#]],'[1]Product overview'!$B:$P,8,FALSE))</f>
        <v/>
      </c>
      <c r="I80" s="2" t="str">
        <f>IF(Tabel1[[#This Row],[ID'#]]="","",+VLOOKUP(Tabel1[[#This Row],[ID'#]],'[1]Product overview'!$B:$P,9,FALSE))</f>
        <v/>
      </c>
      <c r="J80" s="2" t="str">
        <f>IF(Tabel1[[#This Row],[ID'#]]="","",+VLOOKUP(Tabel1[[#This Row],[ID'#]],'[1]Product overview'!$B:$P,10,FALSE))</f>
        <v/>
      </c>
      <c r="K80" s="2" t="str">
        <f>IF(Tabel1[[#This Row],[ID'#]]="","",+VLOOKUP(Tabel1[[#This Row],[ID'#]],'[1]Product overview'!$B:$P,11,FALSE))</f>
        <v/>
      </c>
      <c r="L80" s="2" t="str">
        <f>IF(Tabel1[[#This Row],[ID'#]]="","",+VLOOKUP(Tabel1[[#This Row],[ID'#]],'[1]Product overview'!$B:$P,12,FALSE))</f>
        <v/>
      </c>
      <c r="M80" s="2" t="str">
        <f>IF(Tabel1[[#This Row],[ID'#]]="","",+VLOOKUP(Tabel1[[#This Row],[ID'#]],'[1]Product overview'!$B:$P,13,FALSE))</f>
        <v/>
      </c>
      <c r="N80" s="2" t="str">
        <f>IF(Tabel1[[#This Row],[ID'#]]="","",+VLOOKUP(Tabel1[[#This Row],[ID'#]],'[1]Product overview'!$B:$P,14,FALSE))</f>
        <v/>
      </c>
      <c r="O80" s="2" t="str">
        <f>IF(Tabel1[[#This Row],[ID'#]]="","",+VLOOKUP(Tabel1[[#This Row],[ID'#]],'[1]Product overview'!$B:$P,15,FALSE))</f>
        <v/>
      </c>
    </row>
    <row r="81" spans="1:15">
      <c r="A81" s="98"/>
      <c r="B81" s="98"/>
      <c r="C81" s="119"/>
      <c r="D81" s="98"/>
      <c r="E81" s="98"/>
      <c r="F81" s="98" t="str">
        <f>IF(Tabel1[[#This Row],[ID'#]]="","",+VLOOKUP(Tabel1[[#This Row],[ID'#]],'[1]Product overview'!$B:$P,2,FALSE))</f>
        <v/>
      </c>
      <c r="G81" s="2" t="str">
        <f>IF(Tabel1[[#This Row],[ID'#]]="","",+VLOOKUP(Tabel1[[#This Row],[ID'#]],'[1]Product overview'!$B:$P,5,FALSE))</f>
        <v/>
      </c>
      <c r="H81" s="2" t="str">
        <f>IF(Tabel1[[#This Row],[ID'#]]="","",+VLOOKUP(Tabel1[[#This Row],[ID'#]],'[1]Product overview'!$B:$P,8,FALSE))</f>
        <v/>
      </c>
      <c r="I81" s="2" t="str">
        <f>IF(Tabel1[[#This Row],[ID'#]]="","",+VLOOKUP(Tabel1[[#This Row],[ID'#]],'[1]Product overview'!$B:$P,9,FALSE))</f>
        <v/>
      </c>
      <c r="J81" s="2" t="str">
        <f>IF(Tabel1[[#This Row],[ID'#]]="","",+VLOOKUP(Tabel1[[#This Row],[ID'#]],'[1]Product overview'!$B:$P,10,FALSE))</f>
        <v/>
      </c>
      <c r="K81" s="2" t="str">
        <f>IF(Tabel1[[#This Row],[ID'#]]="","",+VLOOKUP(Tabel1[[#This Row],[ID'#]],'[1]Product overview'!$B:$P,11,FALSE))</f>
        <v/>
      </c>
      <c r="L81" s="2" t="str">
        <f>IF(Tabel1[[#This Row],[ID'#]]="","",+VLOOKUP(Tabel1[[#This Row],[ID'#]],'[1]Product overview'!$B:$P,12,FALSE))</f>
        <v/>
      </c>
      <c r="M81" s="2" t="str">
        <f>IF(Tabel1[[#This Row],[ID'#]]="","",+VLOOKUP(Tabel1[[#This Row],[ID'#]],'[1]Product overview'!$B:$P,13,FALSE))</f>
        <v/>
      </c>
      <c r="N81" s="2" t="str">
        <f>IF(Tabel1[[#This Row],[ID'#]]="","",+VLOOKUP(Tabel1[[#This Row],[ID'#]],'[1]Product overview'!$B:$P,14,FALSE))</f>
        <v/>
      </c>
      <c r="O81" s="2" t="str">
        <f>IF(Tabel1[[#This Row],[ID'#]]="","",+VLOOKUP(Tabel1[[#This Row],[ID'#]],'[1]Product overview'!$B:$P,15,FALSE))</f>
        <v/>
      </c>
    </row>
    <row r="82" spans="1:15">
      <c r="A82" s="98"/>
      <c r="B82" s="98"/>
      <c r="C82" s="119"/>
      <c r="D82" s="98"/>
      <c r="E82" s="98"/>
      <c r="F82" s="98" t="str">
        <f>IF(Tabel1[[#This Row],[ID'#]]="","",+VLOOKUP(Tabel1[[#This Row],[ID'#]],'[1]Product overview'!$B:$P,2,FALSE))</f>
        <v/>
      </c>
      <c r="G82" s="2" t="str">
        <f>IF(Tabel1[[#This Row],[ID'#]]="","",+VLOOKUP(Tabel1[[#This Row],[ID'#]],'[1]Product overview'!$B:$P,5,FALSE))</f>
        <v/>
      </c>
      <c r="H82" s="2" t="str">
        <f>IF(Tabel1[[#This Row],[ID'#]]="","",+VLOOKUP(Tabel1[[#This Row],[ID'#]],'[1]Product overview'!$B:$P,8,FALSE))</f>
        <v/>
      </c>
      <c r="I82" s="2" t="str">
        <f>IF(Tabel1[[#This Row],[ID'#]]="","",+VLOOKUP(Tabel1[[#This Row],[ID'#]],'[1]Product overview'!$B:$P,9,FALSE))</f>
        <v/>
      </c>
      <c r="J82" s="2" t="str">
        <f>IF(Tabel1[[#This Row],[ID'#]]="","",+VLOOKUP(Tabel1[[#This Row],[ID'#]],'[1]Product overview'!$B:$P,10,FALSE))</f>
        <v/>
      </c>
      <c r="K82" s="2" t="str">
        <f>IF(Tabel1[[#This Row],[ID'#]]="","",+VLOOKUP(Tabel1[[#This Row],[ID'#]],'[1]Product overview'!$B:$P,11,FALSE))</f>
        <v/>
      </c>
      <c r="L82" s="2" t="str">
        <f>IF(Tabel1[[#This Row],[ID'#]]="","",+VLOOKUP(Tabel1[[#This Row],[ID'#]],'[1]Product overview'!$B:$P,12,FALSE))</f>
        <v/>
      </c>
      <c r="M82" s="2" t="str">
        <f>IF(Tabel1[[#This Row],[ID'#]]="","",+VLOOKUP(Tabel1[[#This Row],[ID'#]],'[1]Product overview'!$B:$P,13,FALSE))</f>
        <v/>
      </c>
      <c r="N82" s="2" t="str">
        <f>IF(Tabel1[[#This Row],[ID'#]]="","",+VLOOKUP(Tabel1[[#This Row],[ID'#]],'[1]Product overview'!$B:$P,14,FALSE))</f>
        <v/>
      </c>
      <c r="O82" s="2" t="str">
        <f>IF(Tabel1[[#This Row],[ID'#]]="","",+VLOOKUP(Tabel1[[#This Row],[ID'#]],'[1]Product overview'!$B:$P,15,FALSE))</f>
        <v/>
      </c>
    </row>
    <row r="83" spans="1:15">
      <c r="A83" s="98"/>
      <c r="B83" s="98"/>
      <c r="C83" s="119"/>
      <c r="D83" s="98"/>
      <c r="E83" s="98"/>
      <c r="F83" s="98" t="str">
        <f>IF(Tabel1[[#This Row],[ID'#]]="","",+VLOOKUP(Tabel1[[#This Row],[ID'#]],'[1]Product overview'!$B:$P,2,FALSE))</f>
        <v/>
      </c>
      <c r="G83" s="2" t="str">
        <f>IF(Tabel1[[#This Row],[ID'#]]="","",+VLOOKUP(Tabel1[[#This Row],[ID'#]],'[1]Product overview'!$B:$P,5,FALSE))</f>
        <v/>
      </c>
      <c r="H83" s="2" t="str">
        <f>IF(Tabel1[[#This Row],[ID'#]]="","",+VLOOKUP(Tabel1[[#This Row],[ID'#]],'[1]Product overview'!$B:$P,8,FALSE))</f>
        <v/>
      </c>
      <c r="I83" s="2" t="str">
        <f>IF(Tabel1[[#This Row],[ID'#]]="","",+VLOOKUP(Tabel1[[#This Row],[ID'#]],'[1]Product overview'!$B:$P,9,FALSE))</f>
        <v/>
      </c>
      <c r="J83" s="2" t="str">
        <f>IF(Tabel1[[#This Row],[ID'#]]="","",+VLOOKUP(Tabel1[[#This Row],[ID'#]],'[1]Product overview'!$B:$P,10,FALSE))</f>
        <v/>
      </c>
      <c r="K83" s="2" t="str">
        <f>IF(Tabel1[[#This Row],[ID'#]]="","",+VLOOKUP(Tabel1[[#This Row],[ID'#]],'[1]Product overview'!$B:$P,11,FALSE))</f>
        <v/>
      </c>
      <c r="L83" s="2" t="str">
        <f>IF(Tabel1[[#This Row],[ID'#]]="","",+VLOOKUP(Tabel1[[#This Row],[ID'#]],'[1]Product overview'!$B:$P,12,FALSE))</f>
        <v/>
      </c>
      <c r="M83" s="2" t="str">
        <f>IF(Tabel1[[#This Row],[ID'#]]="","",+VLOOKUP(Tabel1[[#This Row],[ID'#]],'[1]Product overview'!$B:$P,13,FALSE))</f>
        <v/>
      </c>
      <c r="N83" s="2" t="str">
        <f>IF(Tabel1[[#This Row],[ID'#]]="","",+VLOOKUP(Tabel1[[#This Row],[ID'#]],'[1]Product overview'!$B:$P,14,FALSE))</f>
        <v/>
      </c>
      <c r="O83" s="2" t="str">
        <f>IF(Tabel1[[#This Row],[ID'#]]="","",+VLOOKUP(Tabel1[[#This Row],[ID'#]],'[1]Product overview'!$B:$P,15,FALSE))</f>
        <v/>
      </c>
    </row>
    <row r="84" spans="1:15">
      <c r="A84" s="98"/>
      <c r="B84" s="98"/>
      <c r="C84" s="119"/>
      <c r="D84" s="98"/>
      <c r="E84" s="98"/>
      <c r="F84" s="98" t="str">
        <f>IF(Tabel1[[#This Row],[ID'#]]="","",+VLOOKUP(Tabel1[[#This Row],[ID'#]],'[1]Product overview'!$B:$P,2,FALSE))</f>
        <v/>
      </c>
      <c r="G84" s="2" t="str">
        <f>IF(Tabel1[[#This Row],[ID'#]]="","",+VLOOKUP(Tabel1[[#This Row],[ID'#]],'[1]Product overview'!$B:$P,5,FALSE))</f>
        <v/>
      </c>
      <c r="H84" s="2" t="str">
        <f>IF(Tabel1[[#This Row],[ID'#]]="","",+VLOOKUP(Tabel1[[#This Row],[ID'#]],'[1]Product overview'!$B:$P,8,FALSE))</f>
        <v/>
      </c>
      <c r="I84" s="2" t="str">
        <f>IF(Tabel1[[#This Row],[ID'#]]="","",+VLOOKUP(Tabel1[[#This Row],[ID'#]],'[1]Product overview'!$B:$P,9,FALSE))</f>
        <v/>
      </c>
      <c r="J84" s="2" t="str">
        <f>IF(Tabel1[[#This Row],[ID'#]]="","",+VLOOKUP(Tabel1[[#This Row],[ID'#]],'[1]Product overview'!$B:$P,10,FALSE))</f>
        <v/>
      </c>
      <c r="K84" s="2" t="str">
        <f>IF(Tabel1[[#This Row],[ID'#]]="","",+VLOOKUP(Tabel1[[#This Row],[ID'#]],'[1]Product overview'!$B:$P,11,FALSE))</f>
        <v/>
      </c>
      <c r="L84" s="2" t="str">
        <f>IF(Tabel1[[#This Row],[ID'#]]="","",+VLOOKUP(Tabel1[[#This Row],[ID'#]],'[1]Product overview'!$B:$P,12,FALSE))</f>
        <v/>
      </c>
      <c r="M84" s="2" t="str">
        <f>IF(Tabel1[[#This Row],[ID'#]]="","",+VLOOKUP(Tabel1[[#This Row],[ID'#]],'[1]Product overview'!$B:$P,13,FALSE))</f>
        <v/>
      </c>
      <c r="N84" s="2" t="str">
        <f>IF(Tabel1[[#This Row],[ID'#]]="","",+VLOOKUP(Tabel1[[#This Row],[ID'#]],'[1]Product overview'!$B:$P,14,FALSE))</f>
        <v/>
      </c>
      <c r="O84" s="2" t="str">
        <f>IF(Tabel1[[#This Row],[ID'#]]="","",+VLOOKUP(Tabel1[[#This Row],[ID'#]],'[1]Product overview'!$B:$P,15,FALSE))</f>
        <v/>
      </c>
    </row>
    <row r="85" spans="1:15">
      <c r="A85" s="98"/>
      <c r="B85" s="98"/>
      <c r="C85" s="119"/>
      <c r="D85" s="98"/>
      <c r="E85" s="98"/>
      <c r="F85" s="98" t="str">
        <f>IF(Tabel1[[#This Row],[ID'#]]="","",+VLOOKUP(Tabel1[[#This Row],[ID'#]],'[1]Product overview'!$B:$P,2,FALSE))</f>
        <v/>
      </c>
      <c r="G85" s="2" t="str">
        <f>IF(Tabel1[[#This Row],[ID'#]]="","",+VLOOKUP(Tabel1[[#This Row],[ID'#]],'[1]Product overview'!$B:$P,5,FALSE))</f>
        <v/>
      </c>
      <c r="H85" s="2" t="str">
        <f>IF(Tabel1[[#This Row],[ID'#]]="","",+VLOOKUP(Tabel1[[#This Row],[ID'#]],'[1]Product overview'!$B:$P,8,FALSE))</f>
        <v/>
      </c>
      <c r="I85" s="2" t="str">
        <f>IF(Tabel1[[#This Row],[ID'#]]="","",+VLOOKUP(Tabel1[[#This Row],[ID'#]],'[1]Product overview'!$B:$P,9,FALSE))</f>
        <v/>
      </c>
      <c r="J85" s="2" t="str">
        <f>IF(Tabel1[[#This Row],[ID'#]]="","",+VLOOKUP(Tabel1[[#This Row],[ID'#]],'[1]Product overview'!$B:$P,10,FALSE))</f>
        <v/>
      </c>
      <c r="K85" s="2" t="str">
        <f>IF(Tabel1[[#This Row],[ID'#]]="","",+VLOOKUP(Tabel1[[#This Row],[ID'#]],'[1]Product overview'!$B:$P,11,FALSE))</f>
        <v/>
      </c>
      <c r="L85" s="2" t="str">
        <f>IF(Tabel1[[#This Row],[ID'#]]="","",+VLOOKUP(Tabel1[[#This Row],[ID'#]],'[1]Product overview'!$B:$P,12,FALSE))</f>
        <v/>
      </c>
      <c r="M85" s="2" t="str">
        <f>IF(Tabel1[[#This Row],[ID'#]]="","",+VLOOKUP(Tabel1[[#This Row],[ID'#]],'[1]Product overview'!$B:$P,13,FALSE))</f>
        <v/>
      </c>
      <c r="N85" s="2" t="str">
        <f>IF(Tabel1[[#This Row],[ID'#]]="","",+VLOOKUP(Tabel1[[#This Row],[ID'#]],'[1]Product overview'!$B:$P,14,FALSE))</f>
        <v/>
      </c>
      <c r="O85" s="2" t="str">
        <f>IF(Tabel1[[#This Row],[ID'#]]="","",+VLOOKUP(Tabel1[[#This Row],[ID'#]],'[1]Product overview'!$B:$P,15,FALSE))</f>
        <v/>
      </c>
    </row>
    <row r="86" spans="1:15">
      <c r="A86" s="98"/>
      <c r="B86" s="98"/>
      <c r="C86" s="119"/>
      <c r="D86" s="98"/>
      <c r="E86" s="98"/>
      <c r="F86" s="98" t="str">
        <f>IF(Tabel1[[#This Row],[ID'#]]="","",+VLOOKUP(Tabel1[[#This Row],[ID'#]],'[1]Product overview'!$B:$P,2,FALSE))</f>
        <v/>
      </c>
      <c r="G86" s="2" t="str">
        <f>IF(Tabel1[[#This Row],[ID'#]]="","",+VLOOKUP(Tabel1[[#This Row],[ID'#]],'[1]Product overview'!$B:$P,5,FALSE))</f>
        <v/>
      </c>
      <c r="H86" s="2" t="str">
        <f>IF(Tabel1[[#This Row],[ID'#]]="","",+VLOOKUP(Tabel1[[#This Row],[ID'#]],'[1]Product overview'!$B:$P,8,FALSE))</f>
        <v/>
      </c>
      <c r="I86" s="2" t="str">
        <f>IF(Tabel1[[#This Row],[ID'#]]="","",+VLOOKUP(Tabel1[[#This Row],[ID'#]],'[1]Product overview'!$B:$P,9,FALSE))</f>
        <v/>
      </c>
      <c r="J86" s="2" t="str">
        <f>IF(Tabel1[[#This Row],[ID'#]]="","",+VLOOKUP(Tabel1[[#This Row],[ID'#]],'[1]Product overview'!$B:$P,10,FALSE))</f>
        <v/>
      </c>
      <c r="K86" s="2" t="str">
        <f>IF(Tabel1[[#This Row],[ID'#]]="","",+VLOOKUP(Tabel1[[#This Row],[ID'#]],'[1]Product overview'!$B:$P,11,FALSE))</f>
        <v/>
      </c>
      <c r="L86" s="2" t="str">
        <f>IF(Tabel1[[#This Row],[ID'#]]="","",+VLOOKUP(Tabel1[[#This Row],[ID'#]],'[1]Product overview'!$B:$P,12,FALSE))</f>
        <v/>
      </c>
      <c r="M86" s="2" t="str">
        <f>IF(Tabel1[[#This Row],[ID'#]]="","",+VLOOKUP(Tabel1[[#This Row],[ID'#]],'[1]Product overview'!$B:$P,13,FALSE))</f>
        <v/>
      </c>
      <c r="N86" s="2" t="str">
        <f>IF(Tabel1[[#This Row],[ID'#]]="","",+VLOOKUP(Tabel1[[#This Row],[ID'#]],'[1]Product overview'!$B:$P,14,FALSE))</f>
        <v/>
      </c>
      <c r="O86" s="2" t="str">
        <f>IF(Tabel1[[#This Row],[ID'#]]="","",+VLOOKUP(Tabel1[[#This Row],[ID'#]],'[1]Product overview'!$B:$P,15,FALSE))</f>
        <v/>
      </c>
    </row>
    <row r="87" spans="1:15">
      <c r="A87" s="98"/>
      <c r="B87" s="98"/>
      <c r="C87" s="119"/>
      <c r="D87" s="98"/>
      <c r="E87" s="98"/>
      <c r="F87" s="98" t="str">
        <f>IF(Tabel1[[#This Row],[ID'#]]="","",+VLOOKUP(Tabel1[[#This Row],[ID'#]],'[1]Product overview'!$B:$P,2,FALSE))</f>
        <v/>
      </c>
      <c r="G87" s="2" t="str">
        <f>IF(Tabel1[[#This Row],[ID'#]]="","",+VLOOKUP(Tabel1[[#This Row],[ID'#]],'[1]Product overview'!$B:$P,5,FALSE))</f>
        <v/>
      </c>
      <c r="H87" s="2" t="str">
        <f>IF(Tabel1[[#This Row],[ID'#]]="","",+VLOOKUP(Tabel1[[#This Row],[ID'#]],'[1]Product overview'!$B:$P,8,FALSE))</f>
        <v/>
      </c>
      <c r="I87" s="2" t="str">
        <f>IF(Tabel1[[#This Row],[ID'#]]="","",+VLOOKUP(Tabel1[[#This Row],[ID'#]],'[1]Product overview'!$B:$P,9,FALSE))</f>
        <v/>
      </c>
      <c r="J87" s="2" t="str">
        <f>IF(Tabel1[[#This Row],[ID'#]]="","",+VLOOKUP(Tabel1[[#This Row],[ID'#]],'[1]Product overview'!$B:$P,10,FALSE))</f>
        <v/>
      </c>
      <c r="K87" s="2" t="str">
        <f>IF(Tabel1[[#This Row],[ID'#]]="","",+VLOOKUP(Tabel1[[#This Row],[ID'#]],'[1]Product overview'!$B:$P,11,FALSE))</f>
        <v/>
      </c>
      <c r="L87" s="2" t="str">
        <f>IF(Tabel1[[#This Row],[ID'#]]="","",+VLOOKUP(Tabel1[[#This Row],[ID'#]],'[1]Product overview'!$B:$P,12,FALSE))</f>
        <v/>
      </c>
      <c r="M87" s="2" t="str">
        <f>IF(Tabel1[[#This Row],[ID'#]]="","",+VLOOKUP(Tabel1[[#This Row],[ID'#]],'[1]Product overview'!$B:$P,13,FALSE))</f>
        <v/>
      </c>
      <c r="N87" s="2" t="str">
        <f>IF(Tabel1[[#This Row],[ID'#]]="","",+VLOOKUP(Tabel1[[#This Row],[ID'#]],'[1]Product overview'!$B:$P,14,FALSE))</f>
        <v/>
      </c>
      <c r="O87" s="2" t="str">
        <f>IF(Tabel1[[#This Row],[ID'#]]="","",+VLOOKUP(Tabel1[[#This Row],[ID'#]],'[1]Product overview'!$B:$P,15,FALSE))</f>
        <v/>
      </c>
    </row>
    <row r="88" spans="1:15">
      <c r="A88" s="98"/>
      <c r="B88" s="98"/>
      <c r="C88" s="119"/>
      <c r="D88" s="98"/>
      <c r="E88" s="98"/>
      <c r="F88" s="98" t="str">
        <f>IF(Tabel1[[#This Row],[ID'#]]="","",+VLOOKUP(Tabel1[[#This Row],[ID'#]],'[1]Product overview'!$B:$P,2,FALSE))</f>
        <v/>
      </c>
      <c r="G88" s="2" t="str">
        <f>IF(Tabel1[[#This Row],[ID'#]]="","",+VLOOKUP(Tabel1[[#This Row],[ID'#]],'[1]Product overview'!$B:$P,5,FALSE))</f>
        <v/>
      </c>
      <c r="H88" s="2" t="str">
        <f>IF(Tabel1[[#This Row],[ID'#]]="","",+VLOOKUP(Tabel1[[#This Row],[ID'#]],'[1]Product overview'!$B:$P,8,FALSE))</f>
        <v/>
      </c>
      <c r="I88" s="2" t="str">
        <f>IF(Tabel1[[#This Row],[ID'#]]="","",+VLOOKUP(Tabel1[[#This Row],[ID'#]],'[1]Product overview'!$B:$P,9,FALSE))</f>
        <v/>
      </c>
      <c r="J88" s="2" t="str">
        <f>IF(Tabel1[[#This Row],[ID'#]]="","",+VLOOKUP(Tabel1[[#This Row],[ID'#]],'[1]Product overview'!$B:$P,10,FALSE))</f>
        <v/>
      </c>
      <c r="K88" s="2" t="str">
        <f>IF(Tabel1[[#This Row],[ID'#]]="","",+VLOOKUP(Tabel1[[#This Row],[ID'#]],'[1]Product overview'!$B:$P,11,FALSE))</f>
        <v/>
      </c>
      <c r="L88" s="2" t="str">
        <f>IF(Tabel1[[#This Row],[ID'#]]="","",+VLOOKUP(Tabel1[[#This Row],[ID'#]],'[1]Product overview'!$B:$P,12,FALSE))</f>
        <v/>
      </c>
      <c r="M88" s="2" t="str">
        <f>IF(Tabel1[[#This Row],[ID'#]]="","",+VLOOKUP(Tabel1[[#This Row],[ID'#]],'[1]Product overview'!$B:$P,13,FALSE))</f>
        <v/>
      </c>
      <c r="N88" s="2" t="str">
        <f>IF(Tabel1[[#This Row],[ID'#]]="","",+VLOOKUP(Tabel1[[#This Row],[ID'#]],'[1]Product overview'!$B:$P,14,FALSE))</f>
        <v/>
      </c>
      <c r="O88" s="2" t="str">
        <f>IF(Tabel1[[#This Row],[ID'#]]="","",+VLOOKUP(Tabel1[[#This Row],[ID'#]],'[1]Product overview'!$B:$P,15,FALSE))</f>
        <v/>
      </c>
    </row>
    <row r="89" spans="1:15">
      <c r="A89" s="98"/>
      <c r="B89" s="98"/>
      <c r="C89" s="119"/>
      <c r="D89" s="98"/>
      <c r="E89" s="98"/>
      <c r="F89" s="98" t="str">
        <f>IF(Tabel1[[#This Row],[ID'#]]="","",+VLOOKUP(Tabel1[[#This Row],[ID'#]],'[1]Product overview'!$B:$P,2,FALSE))</f>
        <v/>
      </c>
      <c r="G89" s="2" t="str">
        <f>IF(Tabel1[[#This Row],[ID'#]]="","",+VLOOKUP(Tabel1[[#This Row],[ID'#]],'[1]Product overview'!$B:$P,5,FALSE))</f>
        <v/>
      </c>
      <c r="H89" s="2" t="str">
        <f>IF(Tabel1[[#This Row],[ID'#]]="","",+VLOOKUP(Tabel1[[#This Row],[ID'#]],'[1]Product overview'!$B:$P,8,FALSE))</f>
        <v/>
      </c>
      <c r="I89" s="2" t="str">
        <f>IF(Tabel1[[#This Row],[ID'#]]="","",+VLOOKUP(Tabel1[[#This Row],[ID'#]],'[1]Product overview'!$B:$P,9,FALSE))</f>
        <v/>
      </c>
      <c r="J89" s="2" t="str">
        <f>IF(Tabel1[[#This Row],[ID'#]]="","",+VLOOKUP(Tabel1[[#This Row],[ID'#]],'[1]Product overview'!$B:$P,10,FALSE))</f>
        <v/>
      </c>
      <c r="K89" s="2" t="str">
        <f>IF(Tabel1[[#This Row],[ID'#]]="","",+VLOOKUP(Tabel1[[#This Row],[ID'#]],'[1]Product overview'!$B:$P,11,FALSE))</f>
        <v/>
      </c>
      <c r="L89" s="2" t="str">
        <f>IF(Tabel1[[#This Row],[ID'#]]="","",+VLOOKUP(Tabel1[[#This Row],[ID'#]],'[1]Product overview'!$B:$P,12,FALSE))</f>
        <v/>
      </c>
      <c r="M89" s="2" t="str">
        <f>IF(Tabel1[[#This Row],[ID'#]]="","",+VLOOKUP(Tabel1[[#This Row],[ID'#]],'[1]Product overview'!$B:$P,13,FALSE))</f>
        <v/>
      </c>
      <c r="N89" s="2" t="str">
        <f>IF(Tabel1[[#This Row],[ID'#]]="","",+VLOOKUP(Tabel1[[#This Row],[ID'#]],'[1]Product overview'!$B:$P,14,FALSE))</f>
        <v/>
      </c>
      <c r="O89" s="2" t="str">
        <f>IF(Tabel1[[#This Row],[ID'#]]="","",+VLOOKUP(Tabel1[[#This Row],[ID'#]],'[1]Product overview'!$B:$P,15,FALSE))</f>
        <v/>
      </c>
    </row>
    <row r="90" spans="1:15">
      <c r="A90" s="98"/>
      <c r="B90" s="98"/>
      <c r="C90" s="119"/>
      <c r="D90" s="98"/>
      <c r="E90" s="98"/>
      <c r="F90" s="98" t="str">
        <f>IF(Tabel1[[#This Row],[ID'#]]="","",+VLOOKUP(Tabel1[[#This Row],[ID'#]],'[1]Product overview'!$B:$P,2,FALSE))</f>
        <v/>
      </c>
      <c r="G90" s="2" t="str">
        <f>IF(Tabel1[[#This Row],[ID'#]]="","",+VLOOKUP(Tabel1[[#This Row],[ID'#]],'[1]Product overview'!$B:$P,5,FALSE))</f>
        <v/>
      </c>
      <c r="H90" s="2" t="str">
        <f>IF(Tabel1[[#This Row],[ID'#]]="","",+VLOOKUP(Tabel1[[#This Row],[ID'#]],'[1]Product overview'!$B:$P,8,FALSE))</f>
        <v/>
      </c>
      <c r="I90" s="2" t="str">
        <f>IF(Tabel1[[#This Row],[ID'#]]="","",+VLOOKUP(Tabel1[[#This Row],[ID'#]],'[1]Product overview'!$B:$P,9,FALSE))</f>
        <v/>
      </c>
      <c r="J90" s="2" t="str">
        <f>IF(Tabel1[[#This Row],[ID'#]]="","",+VLOOKUP(Tabel1[[#This Row],[ID'#]],'[1]Product overview'!$B:$P,10,FALSE))</f>
        <v/>
      </c>
      <c r="K90" s="2" t="str">
        <f>IF(Tabel1[[#This Row],[ID'#]]="","",+VLOOKUP(Tabel1[[#This Row],[ID'#]],'[1]Product overview'!$B:$P,11,FALSE))</f>
        <v/>
      </c>
      <c r="L90" s="2" t="str">
        <f>IF(Tabel1[[#This Row],[ID'#]]="","",+VLOOKUP(Tabel1[[#This Row],[ID'#]],'[1]Product overview'!$B:$P,12,FALSE))</f>
        <v/>
      </c>
      <c r="M90" s="2" t="str">
        <f>IF(Tabel1[[#This Row],[ID'#]]="","",+VLOOKUP(Tabel1[[#This Row],[ID'#]],'[1]Product overview'!$B:$P,13,FALSE))</f>
        <v/>
      </c>
      <c r="N90" s="2" t="str">
        <f>IF(Tabel1[[#This Row],[ID'#]]="","",+VLOOKUP(Tabel1[[#This Row],[ID'#]],'[1]Product overview'!$B:$P,14,FALSE))</f>
        <v/>
      </c>
      <c r="O90" s="2" t="str">
        <f>IF(Tabel1[[#This Row],[ID'#]]="","",+VLOOKUP(Tabel1[[#This Row],[ID'#]],'[1]Product overview'!$B:$P,15,FALSE))</f>
        <v/>
      </c>
    </row>
    <row r="91" spans="1:15">
      <c r="A91" s="98"/>
      <c r="B91" s="98"/>
      <c r="C91" s="119"/>
      <c r="D91" s="98"/>
      <c r="E91" s="98"/>
      <c r="F91" s="98" t="str">
        <f>IF(Tabel1[[#This Row],[ID'#]]="","",+VLOOKUP(Tabel1[[#This Row],[ID'#]],'[1]Product overview'!$B:$P,2,FALSE))</f>
        <v/>
      </c>
      <c r="G91" s="2" t="str">
        <f>IF(Tabel1[[#This Row],[ID'#]]="","",+VLOOKUP(Tabel1[[#This Row],[ID'#]],'[1]Product overview'!$B:$P,5,FALSE))</f>
        <v/>
      </c>
      <c r="H91" s="2" t="str">
        <f>IF(Tabel1[[#This Row],[ID'#]]="","",+VLOOKUP(Tabel1[[#This Row],[ID'#]],'[1]Product overview'!$B:$P,8,FALSE))</f>
        <v/>
      </c>
      <c r="I91" s="2" t="str">
        <f>IF(Tabel1[[#This Row],[ID'#]]="","",+VLOOKUP(Tabel1[[#This Row],[ID'#]],'[1]Product overview'!$B:$P,9,FALSE))</f>
        <v/>
      </c>
      <c r="J91" s="2" t="str">
        <f>IF(Tabel1[[#This Row],[ID'#]]="","",+VLOOKUP(Tabel1[[#This Row],[ID'#]],'[1]Product overview'!$B:$P,10,FALSE))</f>
        <v/>
      </c>
      <c r="K91" s="2" t="str">
        <f>IF(Tabel1[[#This Row],[ID'#]]="","",+VLOOKUP(Tabel1[[#This Row],[ID'#]],'[1]Product overview'!$B:$P,11,FALSE))</f>
        <v/>
      </c>
      <c r="L91" s="2" t="str">
        <f>IF(Tabel1[[#This Row],[ID'#]]="","",+VLOOKUP(Tabel1[[#This Row],[ID'#]],'[1]Product overview'!$B:$P,12,FALSE))</f>
        <v/>
      </c>
      <c r="M91" s="2" t="str">
        <f>IF(Tabel1[[#This Row],[ID'#]]="","",+VLOOKUP(Tabel1[[#This Row],[ID'#]],'[1]Product overview'!$B:$P,13,FALSE))</f>
        <v/>
      </c>
      <c r="N91" s="2" t="str">
        <f>IF(Tabel1[[#This Row],[ID'#]]="","",+VLOOKUP(Tabel1[[#This Row],[ID'#]],'[1]Product overview'!$B:$P,14,FALSE))</f>
        <v/>
      </c>
      <c r="O91" s="2" t="str">
        <f>IF(Tabel1[[#This Row],[ID'#]]="","",+VLOOKUP(Tabel1[[#This Row],[ID'#]],'[1]Product overview'!$B:$P,15,FALSE))</f>
        <v/>
      </c>
    </row>
    <row r="92" spans="1:15">
      <c r="A92" s="98"/>
      <c r="B92" s="98"/>
      <c r="C92" s="119"/>
      <c r="D92" s="98"/>
      <c r="E92" s="98"/>
      <c r="F92" s="98" t="str">
        <f>IF(Tabel1[[#This Row],[ID'#]]="","",+VLOOKUP(Tabel1[[#This Row],[ID'#]],'[1]Product overview'!$B:$P,2,FALSE))</f>
        <v/>
      </c>
      <c r="G92" s="2" t="str">
        <f>IF(Tabel1[[#This Row],[ID'#]]="","",+VLOOKUP(Tabel1[[#This Row],[ID'#]],'[1]Product overview'!$B:$P,5,FALSE))</f>
        <v/>
      </c>
      <c r="H92" s="2" t="str">
        <f>IF(Tabel1[[#This Row],[ID'#]]="","",+VLOOKUP(Tabel1[[#This Row],[ID'#]],'[1]Product overview'!$B:$P,8,FALSE))</f>
        <v/>
      </c>
      <c r="I92" s="2" t="str">
        <f>IF(Tabel1[[#This Row],[ID'#]]="","",+VLOOKUP(Tabel1[[#This Row],[ID'#]],'[1]Product overview'!$B:$P,9,FALSE))</f>
        <v/>
      </c>
      <c r="J92" s="2" t="str">
        <f>IF(Tabel1[[#This Row],[ID'#]]="","",+VLOOKUP(Tabel1[[#This Row],[ID'#]],'[1]Product overview'!$B:$P,10,FALSE))</f>
        <v/>
      </c>
      <c r="K92" s="2" t="str">
        <f>IF(Tabel1[[#This Row],[ID'#]]="","",+VLOOKUP(Tabel1[[#This Row],[ID'#]],'[1]Product overview'!$B:$P,11,FALSE))</f>
        <v/>
      </c>
      <c r="L92" s="2" t="str">
        <f>IF(Tabel1[[#This Row],[ID'#]]="","",+VLOOKUP(Tabel1[[#This Row],[ID'#]],'[1]Product overview'!$B:$P,12,FALSE))</f>
        <v/>
      </c>
      <c r="M92" s="2" t="str">
        <f>IF(Tabel1[[#This Row],[ID'#]]="","",+VLOOKUP(Tabel1[[#This Row],[ID'#]],'[1]Product overview'!$B:$P,13,FALSE))</f>
        <v/>
      </c>
      <c r="N92" s="2" t="str">
        <f>IF(Tabel1[[#This Row],[ID'#]]="","",+VLOOKUP(Tabel1[[#This Row],[ID'#]],'[1]Product overview'!$B:$P,14,FALSE))</f>
        <v/>
      </c>
      <c r="O92" s="2" t="str">
        <f>IF(Tabel1[[#This Row],[ID'#]]="","",+VLOOKUP(Tabel1[[#This Row],[ID'#]],'[1]Product overview'!$B:$P,15,FALSE))</f>
        <v/>
      </c>
    </row>
    <row r="93" spans="1:15">
      <c r="A93" s="98"/>
      <c r="B93" s="98"/>
      <c r="C93" s="119"/>
      <c r="D93" s="98"/>
      <c r="E93" s="98"/>
      <c r="F93" s="98" t="str">
        <f>IF(Tabel1[[#This Row],[ID'#]]="","",+VLOOKUP(Tabel1[[#This Row],[ID'#]],'[1]Product overview'!$B:$P,2,FALSE))</f>
        <v/>
      </c>
      <c r="G93" s="2" t="str">
        <f>IF(Tabel1[[#This Row],[ID'#]]="","",+VLOOKUP(Tabel1[[#This Row],[ID'#]],'[1]Product overview'!$B:$P,5,FALSE))</f>
        <v/>
      </c>
      <c r="H93" s="2" t="str">
        <f>IF(Tabel1[[#This Row],[ID'#]]="","",+VLOOKUP(Tabel1[[#This Row],[ID'#]],'[1]Product overview'!$B:$P,8,FALSE))</f>
        <v/>
      </c>
      <c r="I93" s="2" t="str">
        <f>IF(Tabel1[[#This Row],[ID'#]]="","",+VLOOKUP(Tabel1[[#This Row],[ID'#]],'[1]Product overview'!$B:$P,9,FALSE))</f>
        <v/>
      </c>
      <c r="J93" s="2" t="str">
        <f>IF(Tabel1[[#This Row],[ID'#]]="","",+VLOOKUP(Tabel1[[#This Row],[ID'#]],'[1]Product overview'!$B:$P,10,FALSE))</f>
        <v/>
      </c>
      <c r="K93" s="2" t="str">
        <f>IF(Tabel1[[#This Row],[ID'#]]="","",+VLOOKUP(Tabel1[[#This Row],[ID'#]],'[1]Product overview'!$B:$P,11,FALSE))</f>
        <v/>
      </c>
      <c r="L93" s="2" t="str">
        <f>IF(Tabel1[[#This Row],[ID'#]]="","",+VLOOKUP(Tabel1[[#This Row],[ID'#]],'[1]Product overview'!$B:$P,12,FALSE))</f>
        <v/>
      </c>
      <c r="M93" s="2" t="str">
        <f>IF(Tabel1[[#This Row],[ID'#]]="","",+VLOOKUP(Tabel1[[#This Row],[ID'#]],'[1]Product overview'!$B:$P,13,FALSE))</f>
        <v/>
      </c>
      <c r="N93" s="2" t="str">
        <f>IF(Tabel1[[#This Row],[ID'#]]="","",+VLOOKUP(Tabel1[[#This Row],[ID'#]],'[1]Product overview'!$B:$P,14,FALSE))</f>
        <v/>
      </c>
      <c r="O93" s="2" t="str">
        <f>IF(Tabel1[[#This Row],[ID'#]]="","",+VLOOKUP(Tabel1[[#This Row],[ID'#]],'[1]Product overview'!$B:$P,15,FALSE))</f>
        <v/>
      </c>
    </row>
    <row r="94" spans="1:15">
      <c r="A94" s="98"/>
      <c r="B94" s="98"/>
      <c r="C94" s="119"/>
      <c r="D94" s="98"/>
      <c r="E94" s="98"/>
      <c r="F94" s="98" t="str">
        <f>IF(Tabel1[[#This Row],[ID'#]]="","",+VLOOKUP(Tabel1[[#This Row],[ID'#]],'[1]Product overview'!$B:$P,2,FALSE))</f>
        <v/>
      </c>
      <c r="G94" s="2" t="str">
        <f>IF(Tabel1[[#This Row],[ID'#]]="","",+VLOOKUP(Tabel1[[#This Row],[ID'#]],'[1]Product overview'!$B:$P,5,FALSE))</f>
        <v/>
      </c>
      <c r="H94" s="2" t="str">
        <f>IF(Tabel1[[#This Row],[ID'#]]="","",+VLOOKUP(Tabel1[[#This Row],[ID'#]],'[1]Product overview'!$B:$P,8,FALSE))</f>
        <v/>
      </c>
      <c r="I94" s="2" t="str">
        <f>IF(Tabel1[[#This Row],[ID'#]]="","",+VLOOKUP(Tabel1[[#This Row],[ID'#]],'[1]Product overview'!$B:$P,9,FALSE))</f>
        <v/>
      </c>
      <c r="J94" s="2" t="str">
        <f>IF(Tabel1[[#This Row],[ID'#]]="","",+VLOOKUP(Tabel1[[#This Row],[ID'#]],'[1]Product overview'!$B:$P,10,FALSE))</f>
        <v/>
      </c>
      <c r="K94" s="2" t="str">
        <f>IF(Tabel1[[#This Row],[ID'#]]="","",+VLOOKUP(Tabel1[[#This Row],[ID'#]],'[1]Product overview'!$B:$P,11,FALSE))</f>
        <v/>
      </c>
      <c r="L94" s="2" t="str">
        <f>IF(Tabel1[[#This Row],[ID'#]]="","",+VLOOKUP(Tabel1[[#This Row],[ID'#]],'[1]Product overview'!$B:$P,12,FALSE))</f>
        <v/>
      </c>
      <c r="M94" s="2" t="str">
        <f>IF(Tabel1[[#This Row],[ID'#]]="","",+VLOOKUP(Tabel1[[#This Row],[ID'#]],'[1]Product overview'!$B:$P,13,FALSE))</f>
        <v/>
      </c>
      <c r="N94" s="2" t="str">
        <f>IF(Tabel1[[#This Row],[ID'#]]="","",+VLOOKUP(Tabel1[[#This Row],[ID'#]],'[1]Product overview'!$B:$P,14,FALSE))</f>
        <v/>
      </c>
      <c r="O94" s="2" t="str">
        <f>IF(Tabel1[[#This Row],[ID'#]]="","",+VLOOKUP(Tabel1[[#This Row],[ID'#]],'[1]Product overview'!$B:$P,15,FALSE))</f>
        <v/>
      </c>
    </row>
    <row r="95" spans="1:15">
      <c r="A95" s="98"/>
      <c r="B95" s="98"/>
      <c r="C95" s="119"/>
      <c r="D95" s="98"/>
      <c r="E95" s="98"/>
      <c r="F95" s="98" t="str">
        <f>IF(Tabel1[[#This Row],[ID'#]]="","",+VLOOKUP(Tabel1[[#This Row],[ID'#]],'[1]Product overview'!$B:$P,2,FALSE))</f>
        <v/>
      </c>
      <c r="G95" s="2" t="str">
        <f>IF(Tabel1[[#This Row],[ID'#]]="","",+VLOOKUP(Tabel1[[#This Row],[ID'#]],'[1]Product overview'!$B:$P,5,FALSE))</f>
        <v/>
      </c>
      <c r="H95" s="2" t="str">
        <f>IF(Tabel1[[#This Row],[ID'#]]="","",+VLOOKUP(Tabel1[[#This Row],[ID'#]],'[1]Product overview'!$B:$P,8,FALSE))</f>
        <v/>
      </c>
      <c r="I95" s="2" t="str">
        <f>IF(Tabel1[[#This Row],[ID'#]]="","",+VLOOKUP(Tabel1[[#This Row],[ID'#]],'[1]Product overview'!$B:$P,9,FALSE))</f>
        <v/>
      </c>
      <c r="J95" s="2" t="str">
        <f>IF(Tabel1[[#This Row],[ID'#]]="","",+VLOOKUP(Tabel1[[#This Row],[ID'#]],'[1]Product overview'!$B:$P,10,FALSE))</f>
        <v/>
      </c>
      <c r="K95" s="2" t="str">
        <f>IF(Tabel1[[#This Row],[ID'#]]="","",+VLOOKUP(Tabel1[[#This Row],[ID'#]],'[1]Product overview'!$B:$P,11,FALSE))</f>
        <v/>
      </c>
      <c r="L95" s="2" t="str">
        <f>IF(Tabel1[[#This Row],[ID'#]]="","",+VLOOKUP(Tabel1[[#This Row],[ID'#]],'[1]Product overview'!$B:$P,12,FALSE))</f>
        <v/>
      </c>
      <c r="M95" s="2" t="str">
        <f>IF(Tabel1[[#This Row],[ID'#]]="","",+VLOOKUP(Tabel1[[#This Row],[ID'#]],'[1]Product overview'!$B:$P,13,FALSE))</f>
        <v/>
      </c>
      <c r="N95" s="2" t="str">
        <f>IF(Tabel1[[#This Row],[ID'#]]="","",+VLOOKUP(Tabel1[[#This Row],[ID'#]],'[1]Product overview'!$B:$P,14,FALSE))</f>
        <v/>
      </c>
      <c r="O95" s="2" t="str">
        <f>IF(Tabel1[[#This Row],[ID'#]]="","",+VLOOKUP(Tabel1[[#This Row],[ID'#]],'[1]Product overview'!$B:$P,15,FALSE))</f>
        <v/>
      </c>
    </row>
    <row r="96" spans="1:15">
      <c r="A96" s="98"/>
      <c r="B96" s="98"/>
      <c r="C96" s="119"/>
      <c r="D96" s="98"/>
      <c r="E96" s="98"/>
      <c r="F96" s="98" t="str">
        <f>IF(Tabel1[[#This Row],[ID'#]]="","",+VLOOKUP(Tabel1[[#This Row],[ID'#]],'[1]Product overview'!$B:$P,2,FALSE))</f>
        <v/>
      </c>
      <c r="G96" s="2" t="str">
        <f>IF(Tabel1[[#This Row],[ID'#]]="","",+VLOOKUP(Tabel1[[#This Row],[ID'#]],'[1]Product overview'!$B:$P,5,FALSE))</f>
        <v/>
      </c>
      <c r="H96" s="2" t="str">
        <f>IF(Tabel1[[#This Row],[ID'#]]="","",+VLOOKUP(Tabel1[[#This Row],[ID'#]],'[1]Product overview'!$B:$P,8,FALSE))</f>
        <v/>
      </c>
      <c r="I96" s="2" t="str">
        <f>IF(Tabel1[[#This Row],[ID'#]]="","",+VLOOKUP(Tabel1[[#This Row],[ID'#]],'[1]Product overview'!$B:$P,9,FALSE))</f>
        <v/>
      </c>
      <c r="J96" s="2" t="str">
        <f>IF(Tabel1[[#This Row],[ID'#]]="","",+VLOOKUP(Tabel1[[#This Row],[ID'#]],'[1]Product overview'!$B:$P,10,FALSE))</f>
        <v/>
      </c>
      <c r="K96" s="2" t="str">
        <f>IF(Tabel1[[#This Row],[ID'#]]="","",+VLOOKUP(Tabel1[[#This Row],[ID'#]],'[1]Product overview'!$B:$P,11,FALSE))</f>
        <v/>
      </c>
      <c r="L96" s="2" t="str">
        <f>IF(Tabel1[[#This Row],[ID'#]]="","",+VLOOKUP(Tabel1[[#This Row],[ID'#]],'[1]Product overview'!$B:$P,12,FALSE))</f>
        <v/>
      </c>
      <c r="M96" s="2" t="str">
        <f>IF(Tabel1[[#This Row],[ID'#]]="","",+VLOOKUP(Tabel1[[#This Row],[ID'#]],'[1]Product overview'!$B:$P,13,FALSE))</f>
        <v/>
      </c>
      <c r="N96" s="2" t="str">
        <f>IF(Tabel1[[#This Row],[ID'#]]="","",+VLOOKUP(Tabel1[[#This Row],[ID'#]],'[1]Product overview'!$B:$P,14,FALSE))</f>
        <v/>
      </c>
      <c r="O96" s="2" t="str">
        <f>IF(Tabel1[[#This Row],[ID'#]]="","",+VLOOKUP(Tabel1[[#This Row],[ID'#]],'[1]Product overview'!$B:$P,15,FALSE))</f>
        <v/>
      </c>
    </row>
    <row r="97" spans="1:15">
      <c r="A97" s="98"/>
      <c r="B97" s="98"/>
      <c r="C97" s="119"/>
      <c r="D97" s="98"/>
      <c r="E97" s="98"/>
      <c r="F97" s="98" t="str">
        <f>IF(Tabel1[[#This Row],[ID'#]]="","",+VLOOKUP(Tabel1[[#This Row],[ID'#]],'[1]Product overview'!$B:$P,2,FALSE))</f>
        <v/>
      </c>
      <c r="G97" s="2" t="str">
        <f>IF(Tabel1[[#This Row],[ID'#]]="","",+VLOOKUP(Tabel1[[#This Row],[ID'#]],'[1]Product overview'!$B:$P,5,FALSE))</f>
        <v/>
      </c>
      <c r="H97" s="2" t="str">
        <f>IF(Tabel1[[#This Row],[ID'#]]="","",+VLOOKUP(Tabel1[[#This Row],[ID'#]],'[1]Product overview'!$B:$P,8,FALSE))</f>
        <v/>
      </c>
      <c r="I97" s="2" t="str">
        <f>IF(Tabel1[[#This Row],[ID'#]]="","",+VLOOKUP(Tabel1[[#This Row],[ID'#]],'[1]Product overview'!$B:$P,9,FALSE))</f>
        <v/>
      </c>
      <c r="J97" s="2" t="str">
        <f>IF(Tabel1[[#This Row],[ID'#]]="","",+VLOOKUP(Tabel1[[#This Row],[ID'#]],'[1]Product overview'!$B:$P,10,FALSE))</f>
        <v/>
      </c>
      <c r="K97" s="2" t="str">
        <f>IF(Tabel1[[#This Row],[ID'#]]="","",+VLOOKUP(Tabel1[[#This Row],[ID'#]],'[1]Product overview'!$B:$P,11,FALSE))</f>
        <v/>
      </c>
      <c r="L97" s="2" t="str">
        <f>IF(Tabel1[[#This Row],[ID'#]]="","",+VLOOKUP(Tabel1[[#This Row],[ID'#]],'[1]Product overview'!$B:$P,12,FALSE))</f>
        <v/>
      </c>
      <c r="M97" s="2" t="str">
        <f>IF(Tabel1[[#This Row],[ID'#]]="","",+VLOOKUP(Tabel1[[#This Row],[ID'#]],'[1]Product overview'!$B:$P,13,FALSE))</f>
        <v/>
      </c>
      <c r="N97" s="2" t="str">
        <f>IF(Tabel1[[#This Row],[ID'#]]="","",+VLOOKUP(Tabel1[[#This Row],[ID'#]],'[1]Product overview'!$B:$P,14,FALSE))</f>
        <v/>
      </c>
      <c r="O97" s="2" t="str">
        <f>IF(Tabel1[[#This Row],[ID'#]]="","",+VLOOKUP(Tabel1[[#This Row],[ID'#]],'[1]Product overview'!$B:$P,15,FALSE))</f>
        <v/>
      </c>
    </row>
    <row r="98" spans="1:15">
      <c r="A98" s="98"/>
      <c r="B98" s="98"/>
      <c r="C98" s="119"/>
      <c r="D98" s="98"/>
      <c r="E98" s="98"/>
      <c r="F98" s="98" t="str">
        <f>IF(Tabel1[[#This Row],[ID'#]]="","",+VLOOKUP(Tabel1[[#This Row],[ID'#]],'[1]Product overview'!$B:$P,2,FALSE))</f>
        <v/>
      </c>
      <c r="G98" s="2" t="str">
        <f>IF(Tabel1[[#This Row],[ID'#]]="","",+VLOOKUP(Tabel1[[#This Row],[ID'#]],'[1]Product overview'!$B:$P,5,FALSE))</f>
        <v/>
      </c>
      <c r="H98" s="2" t="str">
        <f>IF(Tabel1[[#This Row],[ID'#]]="","",+VLOOKUP(Tabel1[[#This Row],[ID'#]],'[1]Product overview'!$B:$P,8,FALSE))</f>
        <v/>
      </c>
      <c r="I98" s="2" t="str">
        <f>IF(Tabel1[[#This Row],[ID'#]]="","",+VLOOKUP(Tabel1[[#This Row],[ID'#]],'[1]Product overview'!$B:$P,9,FALSE))</f>
        <v/>
      </c>
      <c r="J98" s="2" t="str">
        <f>IF(Tabel1[[#This Row],[ID'#]]="","",+VLOOKUP(Tabel1[[#This Row],[ID'#]],'[1]Product overview'!$B:$P,10,FALSE))</f>
        <v/>
      </c>
      <c r="K98" s="2" t="str">
        <f>IF(Tabel1[[#This Row],[ID'#]]="","",+VLOOKUP(Tabel1[[#This Row],[ID'#]],'[1]Product overview'!$B:$P,11,FALSE))</f>
        <v/>
      </c>
      <c r="L98" s="2" t="str">
        <f>IF(Tabel1[[#This Row],[ID'#]]="","",+VLOOKUP(Tabel1[[#This Row],[ID'#]],'[1]Product overview'!$B:$P,12,FALSE))</f>
        <v/>
      </c>
      <c r="M98" s="2" t="str">
        <f>IF(Tabel1[[#This Row],[ID'#]]="","",+VLOOKUP(Tabel1[[#This Row],[ID'#]],'[1]Product overview'!$B:$P,13,FALSE))</f>
        <v/>
      </c>
      <c r="N98" s="2" t="str">
        <f>IF(Tabel1[[#This Row],[ID'#]]="","",+VLOOKUP(Tabel1[[#This Row],[ID'#]],'[1]Product overview'!$B:$P,14,FALSE))</f>
        <v/>
      </c>
      <c r="O98" s="2" t="str">
        <f>IF(Tabel1[[#This Row],[ID'#]]="","",+VLOOKUP(Tabel1[[#This Row],[ID'#]],'[1]Product overview'!$B:$P,15,FALSE))</f>
        <v/>
      </c>
    </row>
    <row r="99" spans="1:15">
      <c r="A99" s="98"/>
      <c r="B99" s="98"/>
      <c r="C99" s="119"/>
      <c r="D99" s="98"/>
      <c r="E99" s="98"/>
      <c r="F99" s="98" t="str">
        <f>IF(Tabel1[[#This Row],[ID'#]]="","",+VLOOKUP(Tabel1[[#This Row],[ID'#]],'[1]Product overview'!$B:$P,2,FALSE))</f>
        <v/>
      </c>
      <c r="G99" s="2" t="str">
        <f>IF(Tabel1[[#This Row],[ID'#]]="","",+VLOOKUP(Tabel1[[#This Row],[ID'#]],'[1]Product overview'!$B:$P,5,FALSE))</f>
        <v/>
      </c>
      <c r="H99" s="2" t="str">
        <f>IF(Tabel1[[#This Row],[ID'#]]="","",+VLOOKUP(Tabel1[[#This Row],[ID'#]],'[1]Product overview'!$B:$P,8,FALSE))</f>
        <v/>
      </c>
      <c r="I99" s="2" t="str">
        <f>IF(Tabel1[[#This Row],[ID'#]]="","",+VLOOKUP(Tabel1[[#This Row],[ID'#]],'[1]Product overview'!$B:$P,9,FALSE))</f>
        <v/>
      </c>
      <c r="J99" s="2" t="str">
        <f>IF(Tabel1[[#This Row],[ID'#]]="","",+VLOOKUP(Tabel1[[#This Row],[ID'#]],'[1]Product overview'!$B:$P,10,FALSE))</f>
        <v/>
      </c>
      <c r="K99" s="2" t="str">
        <f>IF(Tabel1[[#This Row],[ID'#]]="","",+VLOOKUP(Tabel1[[#This Row],[ID'#]],'[1]Product overview'!$B:$P,11,FALSE))</f>
        <v/>
      </c>
      <c r="L99" s="2" t="str">
        <f>IF(Tabel1[[#This Row],[ID'#]]="","",+VLOOKUP(Tabel1[[#This Row],[ID'#]],'[1]Product overview'!$B:$P,12,FALSE))</f>
        <v/>
      </c>
      <c r="M99" s="2" t="str">
        <f>IF(Tabel1[[#This Row],[ID'#]]="","",+VLOOKUP(Tabel1[[#This Row],[ID'#]],'[1]Product overview'!$B:$P,13,FALSE))</f>
        <v/>
      </c>
      <c r="N99" s="2" t="str">
        <f>IF(Tabel1[[#This Row],[ID'#]]="","",+VLOOKUP(Tabel1[[#This Row],[ID'#]],'[1]Product overview'!$B:$P,14,FALSE))</f>
        <v/>
      </c>
      <c r="O99" s="2" t="str">
        <f>IF(Tabel1[[#This Row],[ID'#]]="","",+VLOOKUP(Tabel1[[#This Row],[ID'#]],'[1]Product overview'!$B:$P,15,FALSE))</f>
        <v/>
      </c>
    </row>
    <row r="100" spans="1:15">
      <c r="A100" s="98"/>
      <c r="B100" s="98"/>
      <c r="C100" s="119"/>
      <c r="D100" s="98"/>
      <c r="E100" s="98"/>
      <c r="F100" s="98" t="str">
        <f>IF(Tabel1[[#This Row],[ID'#]]="","",+VLOOKUP(Tabel1[[#This Row],[ID'#]],'[1]Product overview'!$B:$P,2,FALSE))</f>
        <v/>
      </c>
      <c r="G100" s="2" t="str">
        <f>IF(Tabel1[[#This Row],[ID'#]]="","",+VLOOKUP(Tabel1[[#This Row],[ID'#]],'[1]Product overview'!$B:$P,5,FALSE))</f>
        <v/>
      </c>
      <c r="H100" s="2" t="str">
        <f>IF(Tabel1[[#This Row],[ID'#]]="","",+VLOOKUP(Tabel1[[#This Row],[ID'#]],'[1]Product overview'!$B:$P,8,FALSE))</f>
        <v/>
      </c>
      <c r="I100" s="2" t="str">
        <f>IF(Tabel1[[#This Row],[ID'#]]="","",+VLOOKUP(Tabel1[[#This Row],[ID'#]],'[1]Product overview'!$B:$P,9,FALSE))</f>
        <v/>
      </c>
      <c r="J100" s="2" t="str">
        <f>IF(Tabel1[[#This Row],[ID'#]]="","",+VLOOKUP(Tabel1[[#This Row],[ID'#]],'[1]Product overview'!$B:$P,10,FALSE))</f>
        <v/>
      </c>
      <c r="K100" s="2" t="str">
        <f>IF(Tabel1[[#This Row],[ID'#]]="","",+VLOOKUP(Tabel1[[#This Row],[ID'#]],'[1]Product overview'!$B:$P,11,FALSE))</f>
        <v/>
      </c>
      <c r="L100" s="2" t="str">
        <f>IF(Tabel1[[#This Row],[ID'#]]="","",+VLOOKUP(Tabel1[[#This Row],[ID'#]],'[1]Product overview'!$B:$P,12,FALSE))</f>
        <v/>
      </c>
      <c r="M100" s="2" t="str">
        <f>IF(Tabel1[[#This Row],[ID'#]]="","",+VLOOKUP(Tabel1[[#This Row],[ID'#]],'[1]Product overview'!$B:$P,13,FALSE))</f>
        <v/>
      </c>
      <c r="N100" s="2" t="str">
        <f>IF(Tabel1[[#This Row],[ID'#]]="","",+VLOOKUP(Tabel1[[#This Row],[ID'#]],'[1]Product overview'!$B:$P,14,FALSE))</f>
        <v/>
      </c>
      <c r="O100" s="2" t="str">
        <f>IF(Tabel1[[#This Row],[ID'#]]="","",+VLOOKUP(Tabel1[[#This Row],[ID'#]],'[1]Product overview'!$B:$P,15,FALSE))</f>
        <v/>
      </c>
    </row>
    <row r="101" spans="1:15">
      <c r="A101" s="98"/>
      <c r="B101" s="98"/>
      <c r="C101" s="119"/>
      <c r="D101" s="98"/>
      <c r="E101" s="98"/>
      <c r="F101" s="98" t="str">
        <f>IF(Tabel1[[#This Row],[ID'#]]="","",+VLOOKUP(Tabel1[[#This Row],[ID'#]],'[1]Product overview'!$B:$P,2,FALSE))</f>
        <v/>
      </c>
      <c r="G101" s="2" t="str">
        <f>IF(Tabel1[[#This Row],[ID'#]]="","",+VLOOKUP(Tabel1[[#This Row],[ID'#]],'[1]Product overview'!$B:$P,5,FALSE))</f>
        <v/>
      </c>
      <c r="H101" s="2" t="str">
        <f>IF(Tabel1[[#This Row],[ID'#]]="","",+VLOOKUP(Tabel1[[#This Row],[ID'#]],'[1]Product overview'!$B:$P,8,FALSE))</f>
        <v/>
      </c>
      <c r="I101" s="2" t="str">
        <f>IF(Tabel1[[#This Row],[ID'#]]="","",+VLOOKUP(Tabel1[[#This Row],[ID'#]],'[1]Product overview'!$B:$P,9,FALSE))</f>
        <v/>
      </c>
      <c r="J101" s="2" t="str">
        <f>IF(Tabel1[[#This Row],[ID'#]]="","",+VLOOKUP(Tabel1[[#This Row],[ID'#]],'[1]Product overview'!$B:$P,10,FALSE))</f>
        <v/>
      </c>
      <c r="K101" s="2" t="str">
        <f>IF(Tabel1[[#This Row],[ID'#]]="","",+VLOOKUP(Tabel1[[#This Row],[ID'#]],'[1]Product overview'!$B:$P,11,FALSE))</f>
        <v/>
      </c>
      <c r="L101" s="2" t="str">
        <f>IF(Tabel1[[#This Row],[ID'#]]="","",+VLOOKUP(Tabel1[[#This Row],[ID'#]],'[1]Product overview'!$B:$P,12,FALSE))</f>
        <v/>
      </c>
      <c r="M101" s="2" t="str">
        <f>IF(Tabel1[[#This Row],[ID'#]]="","",+VLOOKUP(Tabel1[[#This Row],[ID'#]],'[1]Product overview'!$B:$P,13,FALSE))</f>
        <v/>
      </c>
      <c r="N101" s="2" t="str">
        <f>IF(Tabel1[[#This Row],[ID'#]]="","",+VLOOKUP(Tabel1[[#This Row],[ID'#]],'[1]Product overview'!$B:$P,14,FALSE))</f>
        <v/>
      </c>
      <c r="O101" s="2" t="str">
        <f>IF(Tabel1[[#This Row],[ID'#]]="","",+VLOOKUP(Tabel1[[#This Row],[ID'#]],'[1]Product overview'!$B:$P,15,FALSE))</f>
        <v/>
      </c>
    </row>
    <row r="102" spans="1:15">
      <c r="A102" s="98"/>
      <c r="B102" s="98"/>
      <c r="C102" s="119"/>
      <c r="D102" s="98"/>
      <c r="E102" s="98"/>
      <c r="F102" s="98" t="str">
        <f>IF(Tabel1[[#This Row],[ID'#]]="","",+VLOOKUP(Tabel1[[#This Row],[ID'#]],'[1]Product overview'!$B:$P,2,FALSE))</f>
        <v/>
      </c>
      <c r="G102" s="2" t="str">
        <f>IF(Tabel1[[#This Row],[ID'#]]="","",+VLOOKUP(Tabel1[[#This Row],[ID'#]],'[1]Product overview'!$B:$P,5,FALSE))</f>
        <v/>
      </c>
      <c r="H102" s="2" t="str">
        <f>IF(Tabel1[[#This Row],[ID'#]]="","",+VLOOKUP(Tabel1[[#This Row],[ID'#]],'[1]Product overview'!$B:$P,8,FALSE))</f>
        <v/>
      </c>
      <c r="I102" s="2" t="str">
        <f>IF(Tabel1[[#This Row],[ID'#]]="","",+VLOOKUP(Tabel1[[#This Row],[ID'#]],'[1]Product overview'!$B:$P,9,FALSE))</f>
        <v/>
      </c>
      <c r="J102" s="2" t="str">
        <f>IF(Tabel1[[#This Row],[ID'#]]="","",+VLOOKUP(Tabel1[[#This Row],[ID'#]],'[1]Product overview'!$B:$P,10,FALSE))</f>
        <v/>
      </c>
      <c r="K102" s="2" t="str">
        <f>IF(Tabel1[[#This Row],[ID'#]]="","",+VLOOKUP(Tabel1[[#This Row],[ID'#]],'[1]Product overview'!$B:$P,11,FALSE))</f>
        <v/>
      </c>
      <c r="L102" s="2" t="str">
        <f>IF(Tabel1[[#This Row],[ID'#]]="","",+VLOOKUP(Tabel1[[#This Row],[ID'#]],'[1]Product overview'!$B:$P,12,FALSE))</f>
        <v/>
      </c>
      <c r="M102" s="2" t="str">
        <f>IF(Tabel1[[#This Row],[ID'#]]="","",+VLOOKUP(Tabel1[[#This Row],[ID'#]],'[1]Product overview'!$B:$P,13,FALSE))</f>
        <v/>
      </c>
      <c r="N102" s="2" t="str">
        <f>IF(Tabel1[[#This Row],[ID'#]]="","",+VLOOKUP(Tabel1[[#This Row],[ID'#]],'[1]Product overview'!$B:$P,14,FALSE))</f>
        <v/>
      </c>
      <c r="O102" s="2" t="str">
        <f>IF(Tabel1[[#This Row],[ID'#]]="","",+VLOOKUP(Tabel1[[#This Row],[ID'#]],'[1]Product overview'!$B:$P,15,FALSE))</f>
        <v/>
      </c>
    </row>
    <row r="103" spans="1:15">
      <c r="A103" s="98"/>
      <c r="B103" s="98"/>
      <c r="C103" s="119"/>
      <c r="D103" s="98"/>
      <c r="E103" s="98"/>
      <c r="F103" s="98" t="str">
        <f>IF(Tabel1[[#This Row],[ID'#]]="","",+VLOOKUP(Tabel1[[#This Row],[ID'#]],'[1]Product overview'!$B:$P,2,FALSE))</f>
        <v/>
      </c>
      <c r="G103" s="2" t="str">
        <f>IF(Tabel1[[#This Row],[ID'#]]="","",+VLOOKUP(Tabel1[[#This Row],[ID'#]],'[1]Product overview'!$B:$P,5,FALSE))</f>
        <v/>
      </c>
      <c r="H103" s="2" t="str">
        <f>IF(Tabel1[[#This Row],[ID'#]]="","",+VLOOKUP(Tabel1[[#This Row],[ID'#]],'[1]Product overview'!$B:$P,8,FALSE))</f>
        <v/>
      </c>
      <c r="I103" s="2" t="str">
        <f>IF(Tabel1[[#This Row],[ID'#]]="","",+VLOOKUP(Tabel1[[#This Row],[ID'#]],'[1]Product overview'!$B:$P,9,FALSE))</f>
        <v/>
      </c>
      <c r="J103" s="2" t="str">
        <f>IF(Tabel1[[#This Row],[ID'#]]="","",+VLOOKUP(Tabel1[[#This Row],[ID'#]],'[1]Product overview'!$B:$P,10,FALSE))</f>
        <v/>
      </c>
      <c r="K103" s="2" t="str">
        <f>IF(Tabel1[[#This Row],[ID'#]]="","",+VLOOKUP(Tabel1[[#This Row],[ID'#]],'[1]Product overview'!$B:$P,11,FALSE))</f>
        <v/>
      </c>
      <c r="L103" s="2" t="str">
        <f>IF(Tabel1[[#This Row],[ID'#]]="","",+VLOOKUP(Tabel1[[#This Row],[ID'#]],'[1]Product overview'!$B:$P,12,FALSE))</f>
        <v/>
      </c>
      <c r="M103" s="2" t="str">
        <f>IF(Tabel1[[#This Row],[ID'#]]="","",+VLOOKUP(Tabel1[[#This Row],[ID'#]],'[1]Product overview'!$B:$P,13,FALSE))</f>
        <v/>
      </c>
      <c r="N103" s="2" t="str">
        <f>IF(Tabel1[[#This Row],[ID'#]]="","",+VLOOKUP(Tabel1[[#This Row],[ID'#]],'[1]Product overview'!$B:$P,14,FALSE))</f>
        <v/>
      </c>
      <c r="O103" s="2" t="str">
        <f>IF(Tabel1[[#This Row],[ID'#]]="","",+VLOOKUP(Tabel1[[#This Row],[ID'#]],'[1]Product overview'!$B:$P,15,FALSE))</f>
        <v/>
      </c>
    </row>
    <row r="104" spans="1:15">
      <c r="A104" s="98"/>
      <c r="B104" s="98"/>
      <c r="C104" s="119"/>
      <c r="D104" s="98"/>
      <c r="E104" s="98"/>
      <c r="F104" s="98" t="str">
        <f>IF(Tabel1[[#This Row],[ID'#]]="","",+VLOOKUP(Tabel1[[#This Row],[ID'#]],'[1]Product overview'!$B:$P,2,FALSE))</f>
        <v/>
      </c>
      <c r="G104" s="2" t="str">
        <f>IF(Tabel1[[#This Row],[ID'#]]="","",+VLOOKUP(Tabel1[[#This Row],[ID'#]],'[1]Product overview'!$B:$P,5,FALSE))</f>
        <v/>
      </c>
      <c r="H104" s="2" t="str">
        <f>IF(Tabel1[[#This Row],[ID'#]]="","",+VLOOKUP(Tabel1[[#This Row],[ID'#]],'[1]Product overview'!$B:$P,8,FALSE))</f>
        <v/>
      </c>
      <c r="I104" s="2" t="str">
        <f>IF(Tabel1[[#This Row],[ID'#]]="","",+VLOOKUP(Tabel1[[#This Row],[ID'#]],'[1]Product overview'!$B:$P,9,FALSE))</f>
        <v/>
      </c>
      <c r="J104" s="2" t="str">
        <f>IF(Tabel1[[#This Row],[ID'#]]="","",+VLOOKUP(Tabel1[[#This Row],[ID'#]],'[1]Product overview'!$B:$P,10,FALSE))</f>
        <v/>
      </c>
      <c r="K104" s="2" t="str">
        <f>IF(Tabel1[[#This Row],[ID'#]]="","",+VLOOKUP(Tabel1[[#This Row],[ID'#]],'[1]Product overview'!$B:$P,11,FALSE))</f>
        <v/>
      </c>
      <c r="L104" s="2" t="str">
        <f>IF(Tabel1[[#This Row],[ID'#]]="","",+VLOOKUP(Tabel1[[#This Row],[ID'#]],'[1]Product overview'!$B:$P,12,FALSE))</f>
        <v/>
      </c>
      <c r="M104" s="2" t="str">
        <f>IF(Tabel1[[#This Row],[ID'#]]="","",+VLOOKUP(Tabel1[[#This Row],[ID'#]],'[1]Product overview'!$B:$P,13,FALSE))</f>
        <v/>
      </c>
      <c r="N104" s="2" t="str">
        <f>IF(Tabel1[[#This Row],[ID'#]]="","",+VLOOKUP(Tabel1[[#This Row],[ID'#]],'[1]Product overview'!$B:$P,14,FALSE))</f>
        <v/>
      </c>
      <c r="O104" s="2" t="str">
        <f>IF(Tabel1[[#This Row],[ID'#]]="","",+VLOOKUP(Tabel1[[#This Row],[ID'#]],'[1]Product overview'!$B:$P,15,FALSE))</f>
        <v/>
      </c>
    </row>
    <row r="105" spans="1:15">
      <c r="A105" s="98"/>
      <c r="B105" s="98"/>
      <c r="C105" s="119"/>
      <c r="D105" s="98"/>
      <c r="E105" s="98"/>
      <c r="F105" s="98" t="str">
        <f>IF(Tabel1[[#This Row],[ID'#]]="","",+VLOOKUP(Tabel1[[#This Row],[ID'#]],'[1]Product overview'!$B:$P,2,FALSE))</f>
        <v/>
      </c>
      <c r="G105" s="2" t="str">
        <f>IF(Tabel1[[#This Row],[ID'#]]="","",+VLOOKUP(Tabel1[[#This Row],[ID'#]],'[1]Product overview'!$B:$P,5,FALSE))</f>
        <v/>
      </c>
      <c r="H105" s="2" t="str">
        <f>IF(Tabel1[[#This Row],[ID'#]]="","",+VLOOKUP(Tabel1[[#This Row],[ID'#]],'[1]Product overview'!$B:$P,8,FALSE))</f>
        <v/>
      </c>
      <c r="I105" s="2" t="str">
        <f>IF(Tabel1[[#This Row],[ID'#]]="","",+VLOOKUP(Tabel1[[#This Row],[ID'#]],'[1]Product overview'!$B:$P,9,FALSE))</f>
        <v/>
      </c>
      <c r="J105" s="2" t="str">
        <f>IF(Tabel1[[#This Row],[ID'#]]="","",+VLOOKUP(Tabel1[[#This Row],[ID'#]],'[1]Product overview'!$B:$P,10,FALSE))</f>
        <v/>
      </c>
      <c r="K105" s="2" t="str">
        <f>IF(Tabel1[[#This Row],[ID'#]]="","",+VLOOKUP(Tabel1[[#This Row],[ID'#]],'[1]Product overview'!$B:$P,11,FALSE))</f>
        <v/>
      </c>
      <c r="L105" s="2" t="str">
        <f>IF(Tabel1[[#This Row],[ID'#]]="","",+VLOOKUP(Tabel1[[#This Row],[ID'#]],'[1]Product overview'!$B:$P,12,FALSE))</f>
        <v/>
      </c>
      <c r="M105" s="2" t="str">
        <f>IF(Tabel1[[#This Row],[ID'#]]="","",+VLOOKUP(Tabel1[[#This Row],[ID'#]],'[1]Product overview'!$B:$P,13,FALSE))</f>
        <v/>
      </c>
      <c r="N105" s="2" t="str">
        <f>IF(Tabel1[[#This Row],[ID'#]]="","",+VLOOKUP(Tabel1[[#This Row],[ID'#]],'[1]Product overview'!$B:$P,14,FALSE))</f>
        <v/>
      </c>
      <c r="O105" s="2" t="str">
        <f>IF(Tabel1[[#This Row],[ID'#]]="","",+VLOOKUP(Tabel1[[#This Row],[ID'#]],'[1]Product overview'!$B:$P,15,FALSE))</f>
        <v/>
      </c>
    </row>
    <row r="106" spans="1:15">
      <c r="A106" s="98"/>
      <c r="B106" s="98"/>
      <c r="C106" s="119"/>
      <c r="D106" s="98"/>
      <c r="E106" s="98"/>
      <c r="F106" s="98" t="str">
        <f>IF(Tabel1[[#This Row],[ID'#]]="","",+VLOOKUP(Tabel1[[#This Row],[ID'#]],'[1]Product overview'!$B:$P,2,FALSE))</f>
        <v/>
      </c>
      <c r="G106" s="2" t="str">
        <f>IF(Tabel1[[#This Row],[ID'#]]="","",+VLOOKUP(Tabel1[[#This Row],[ID'#]],'[1]Product overview'!$B:$P,5,FALSE))</f>
        <v/>
      </c>
      <c r="H106" s="2" t="str">
        <f>IF(Tabel1[[#This Row],[ID'#]]="","",+VLOOKUP(Tabel1[[#This Row],[ID'#]],'[1]Product overview'!$B:$P,8,FALSE))</f>
        <v/>
      </c>
      <c r="I106" s="2" t="str">
        <f>IF(Tabel1[[#This Row],[ID'#]]="","",+VLOOKUP(Tabel1[[#This Row],[ID'#]],'[1]Product overview'!$B:$P,9,FALSE))</f>
        <v/>
      </c>
      <c r="J106" s="2" t="str">
        <f>IF(Tabel1[[#This Row],[ID'#]]="","",+VLOOKUP(Tabel1[[#This Row],[ID'#]],'[1]Product overview'!$B:$P,10,FALSE))</f>
        <v/>
      </c>
      <c r="K106" s="2" t="str">
        <f>IF(Tabel1[[#This Row],[ID'#]]="","",+VLOOKUP(Tabel1[[#This Row],[ID'#]],'[1]Product overview'!$B:$P,11,FALSE))</f>
        <v/>
      </c>
      <c r="L106" s="2" t="str">
        <f>IF(Tabel1[[#This Row],[ID'#]]="","",+VLOOKUP(Tabel1[[#This Row],[ID'#]],'[1]Product overview'!$B:$P,12,FALSE))</f>
        <v/>
      </c>
      <c r="M106" s="2" t="str">
        <f>IF(Tabel1[[#This Row],[ID'#]]="","",+VLOOKUP(Tabel1[[#This Row],[ID'#]],'[1]Product overview'!$B:$P,13,FALSE))</f>
        <v/>
      </c>
      <c r="N106" s="2" t="str">
        <f>IF(Tabel1[[#This Row],[ID'#]]="","",+VLOOKUP(Tabel1[[#This Row],[ID'#]],'[1]Product overview'!$B:$P,14,FALSE))</f>
        <v/>
      </c>
      <c r="O106" s="2" t="str">
        <f>IF(Tabel1[[#This Row],[ID'#]]="","",+VLOOKUP(Tabel1[[#This Row],[ID'#]],'[1]Product overview'!$B:$P,15,FALSE))</f>
        <v/>
      </c>
    </row>
    <row r="107" spans="1:15">
      <c r="A107" s="98"/>
      <c r="B107" s="98"/>
      <c r="C107" s="119"/>
      <c r="D107" s="98"/>
      <c r="E107" s="98"/>
      <c r="F107" s="98" t="str">
        <f>IF(Tabel1[[#This Row],[ID'#]]="","",+VLOOKUP(Tabel1[[#This Row],[ID'#]],'[1]Product overview'!$B:$P,2,FALSE))</f>
        <v/>
      </c>
      <c r="G107" s="2" t="str">
        <f>IF(Tabel1[[#This Row],[ID'#]]="","",+VLOOKUP(Tabel1[[#This Row],[ID'#]],'[1]Product overview'!$B:$P,5,FALSE))</f>
        <v/>
      </c>
      <c r="H107" s="2" t="str">
        <f>IF(Tabel1[[#This Row],[ID'#]]="","",+VLOOKUP(Tabel1[[#This Row],[ID'#]],'[1]Product overview'!$B:$P,8,FALSE))</f>
        <v/>
      </c>
      <c r="I107" s="2" t="str">
        <f>IF(Tabel1[[#This Row],[ID'#]]="","",+VLOOKUP(Tabel1[[#This Row],[ID'#]],'[1]Product overview'!$B:$P,9,FALSE))</f>
        <v/>
      </c>
      <c r="J107" s="2" t="str">
        <f>IF(Tabel1[[#This Row],[ID'#]]="","",+VLOOKUP(Tabel1[[#This Row],[ID'#]],'[1]Product overview'!$B:$P,10,FALSE))</f>
        <v/>
      </c>
      <c r="K107" s="2" t="str">
        <f>IF(Tabel1[[#This Row],[ID'#]]="","",+VLOOKUP(Tabel1[[#This Row],[ID'#]],'[1]Product overview'!$B:$P,11,FALSE))</f>
        <v/>
      </c>
      <c r="L107" s="2" t="str">
        <f>IF(Tabel1[[#This Row],[ID'#]]="","",+VLOOKUP(Tabel1[[#This Row],[ID'#]],'[1]Product overview'!$B:$P,12,FALSE))</f>
        <v/>
      </c>
      <c r="M107" s="2" t="str">
        <f>IF(Tabel1[[#This Row],[ID'#]]="","",+VLOOKUP(Tabel1[[#This Row],[ID'#]],'[1]Product overview'!$B:$P,13,FALSE))</f>
        <v/>
      </c>
      <c r="N107" s="2" t="str">
        <f>IF(Tabel1[[#This Row],[ID'#]]="","",+VLOOKUP(Tabel1[[#This Row],[ID'#]],'[1]Product overview'!$B:$P,14,FALSE))</f>
        <v/>
      </c>
      <c r="O107" s="2" t="str">
        <f>IF(Tabel1[[#This Row],[ID'#]]="","",+VLOOKUP(Tabel1[[#This Row],[ID'#]],'[1]Product overview'!$B:$P,15,FALSE))</f>
        <v/>
      </c>
    </row>
    <row r="108" spans="1:15">
      <c r="A108" s="98"/>
      <c r="B108" s="98"/>
      <c r="C108" s="119"/>
      <c r="D108" s="98"/>
      <c r="E108" s="98"/>
      <c r="F108" s="98" t="str">
        <f>IF(Tabel1[[#This Row],[ID'#]]="","",+VLOOKUP(Tabel1[[#This Row],[ID'#]],'[1]Product overview'!$B:$P,2,FALSE))</f>
        <v/>
      </c>
      <c r="G108" s="2" t="str">
        <f>IF(Tabel1[[#This Row],[ID'#]]="","",+VLOOKUP(Tabel1[[#This Row],[ID'#]],'[1]Product overview'!$B:$P,5,FALSE))</f>
        <v/>
      </c>
      <c r="H108" s="2" t="str">
        <f>IF(Tabel1[[#This Row],[ID'#]]="","",+VLOOKUP(Tabel1[[#This Row],[ID'#]],'[1]Product overview'!$B:$P,8,FALSE))</f>
        <v/>
      </c>
      <c r="I108" s="2" t="str">
        <f>IF(Tabel1[[#This Row],[ID'#]]="","",+VLOOKUP(Tabel1[[#This Row],[ID'#]],'[1]Product overview'!$B:$P,9,FALSE))</f>
        <v/>
      </c>
      <c r="J108" s="2" t="str">
        <f>IF(Tabel1[[#This Row],[ID'#]]="","",+VLOOKUP(Tabel1[[#This Row],[ID'#]],'[1]Product overview'!$B:$P,10,FALSE))</f>
        <v/>
      </c>
      <c r="K108" s="2" t="str">
        <f>IF(Tabel1[[#This Row],[ID'#]]="","",+VLOOKUP(Tabel1[[#This Row],[ID'#]],'[1]Product overview'!$B:$P,11,FALSE))</f>
        <v/>
      </c>
      <c r="L108" s="2" t="str">
        <f>IF(Tabel1[[#This Row],[ID'#]]="","",+VLOOKUP(Tabel1[[#This Row],[ID'#]],'[1]Product overview'!$B:$P,12,FALSE))</f>
        <v/>
      </c>
      <c r="M108" s="2" t="str">
        <f>IF(Tabel1[[#This Row],[ID'#]]="","",+VLOOKUP(Tabel1[[#This Row],[ID'#]],'[1]Product overview'!$B:$P,13,FALSE))</f>
        <v/>
      </c>
      <c r="N108" s="2" t="str">
        <f>IF(Tabel1[[#This Row],[ID'#]]="","",+VLOOKUP(Tabel1[[#This Row],[ID'#]],'[1]Product overview'!$B:$P,14,FALSE))</f>
        <v/>
      </c>
      <c r="O108" s="2" t="str">
        <f>IF(Tabel1[[#This Row],[ID'#]]="","",+VLOOKUP(Tabel1[[#This Row],[ID'#]],'[1]Product overview'!$B:$P,15,FALSE))</f>
        <v/>
      </c>
    </row>
    <row r="109" spans="1:15">
      <c r="A109" s="98"/>
      <c r="B109" s="98"/>
      <c r="C109" s="119"/>
      <c r="D109" s="98"/>
      <c r="E109" s="98"/>
      <c r="F109" s="98" t="str">
        <f>IF(Tabel1[[#This Row],[ID'#]]="","",+VLOOKUP(Tabel1[[#This Row],[ID'#]],'[1]Product overview'!$B:$P,2,FALSE))</f>
        <v/>
      </c>
      <c r="G109" s="2" t="str">
        <f>IF(Tabel1[[#This Row],[ID'#]]="","",+VLOOKUP(Tabel1[[#This Row],[ID'#]],'[1]Product overview'!$B:$P,5,FALSE))</f>
        <v/>
      </c>
      <c r="H109" s="2" t="str">
        <f>IF(Tabel1[[#This Row],[ID'#]]="","",+VLOOKUP(Tabel1[[#This Row],[ID'#]],'[1]Product overview'!$B:$P,8,FALSE))</f>
        <v/>
      </c>
      <c r="I109" s="2" t="str">
        <f>IF(Tabel1[[#This Row],[ID'#]]="","",+VLOOKUP(Tabel1[[#This Row],[ID'#]],'[1]Product overview'!$B:$P,9,FALSE))</f>
        <v/>
      </c>
      <c r="J109" s="2" t="str">
        <f>IF(Tabel1[[#This Row],[ID'#]]="","",+VLOOKUP(Tabel1[[#This Row],[ID'#]],'[1]Product overview'!$B:$P,10,FALSE))</f>
        <v/>
      </c>
      <c r="K109" s="2" t="str">
        <f>IF(Tabel1[[#This Row],[ID'#]]="","",+VLOOKUP(Tabel1[[#This Row],[ID'#]],'[1]Product overview'!$B:$P,11,FALSE))</f>
        <v/>
      </c>
      <c r="L109" s="2" t="str">
        <f>IF(Tabel1[[#This Row],[ID'#]]="","",+VLOOKUP(Tabel1[[#This Row],[ID'#]],'[1]Product overview'!$B:$P,12,FALSE))</f>
        <v/>
      </c>
      <c r="M109" s="2" t="str">
        <f>IF(Tabel1[[#This Row],[ID'#]]="","",+VLOOKUP(Tabel1[[#This Row],[ID'#]],'[1]Product overview'!$B:$P,13,FALSE))</f>
        <v/>
      </c>
      <c r="N109" s="2" t="str">
        <f>IF(Tabel1[[#This Row],[ID'#]]="","",+VLOOKUP(Tabel1[[#This Row],[ID'#]],'[1]Product overview'!$B:$P,14,FALSE))</f>
        <v/>
      </c>
      <c r="O109" s="2" t="str">
        <f>IF(Tabel1[[#This Row],[ID'#]]="","",+VLOOKUP(Tabel1[[#This Row],[ID'#]],'[1]Product overview'!$B:$P,15,FALSE))</f>
        <v/>
      </c>
    </row>
    <row r="110" spans="1:15">
      <c r="A110" s="98"/>
      <c r="B110" s="98"/>
      <c r="C110" s="119"/>
      <c r="D110" s="98"/>
      <c r="E110" s="98"/>
      <c r="F110" s="98" t="str">
        <f>IF(Tabel1[[#This Row],[ID'#]]="","",+VLOOKUP(Tabel1[[#This Row],[ID'#]],'[1]Product overview'!$B:$P,2,FALSE))</f>
        <v/>
      </c>
      <c r="G110" s="2" t="str">
        <f>IF(Tabel1[[#This Row],[ID'#]]="","",+VLOOKUP(Tabel1[[#This Row],[ID'#]],'[1]Product overview'!$B:$P,5,FALSE))</f>
        <v/>
      </c>
      <c r="H110" s="2" t="str">
        <f>IF(Tabel1[[#This Row],[ID'#]]="","",+VLOOKUP(Tabel1[[#This Row],[ID'#]],'[1]Product overview'!$B:$P,8,FALSE))</f>
        <v/>
      </c>
      <c r="I110" s="2" t="str">
        <f>IF(Tabel1[[#This Row],[ID'#]]="","",+VLOOKUP(Tabel1[[#This Row],[ID'#]],'[1]Product overview'!$B:$P,9,FALSE))</f>
        <v/>
      </c>
      <c r="J110" s="2" t="str">
        <f>IF(Tabel1[[#This Row],[ID'#]]="","",+VLOOKUP(Tabel1[[#This Row],[ID'#]],'[1]Product overview'!$B:$P,10,FALSE))</f>
        <v/>
      </c>
      <c r="K110" s="2" t="str">
        <f>IF(Tabel1[[#This Row],[ID'#]]="","",+VLOOKUP(Tabel1[[#This Row],[ID'#]],'[1]Product overview'!$B:$P,11,FALSE))</f>
        <v/>
      </c>
      <c r="L110" s="2" t="str">
        <f>IF(Tabel1[[#This Row],[ID'#]]="","",+VLOOKUP(Tabel1[[#This Row],[ID'#]],'[1]Product overview'!$B:$P,12,FALSE))</f>
        <v/>
      </c>
      <c r="M110" s="2" t="str">
        <f>IF(Tabel1[[#This Row],[ID'#]]="","",+VLOOKUP(Tabel1[[#This Row],[ID'#]],'[1]Product overview'!$B:$P,13,FALSE))</f>
        <v/>
      </c>
      <c r="N110" s="2" t="str">
        <f>IF(Tabel1[[#This Row],[ID'#]]="","",+VLOOKUP(Tabel1[[#This Row],[ID'#]],'[1]Product overview'!$B:$P,14,FALSE))</f>
        <v/>
      </c>
      <c r="O110" s="2" t="str">
        <f>IF(Tabel1[[#This Row],[ID'#]]="","",+VLOOKUP(Tabel1[[#This Row],[ID'#]],'[1]Product overview'!$B:$P,15,FALSE))</f>
        <v/>
      </c>
    </row>
    <row r="111" spans="1:15">
      <c r="A111" s="98"/>
      <c r="B111" s="98"/>
      <c r="C111" s="119"/>
      <c r="D111" s="98"/>
      <c r="E111" s="98"/>
      <c r="F111" s="98" t="str">
        <f>IF(Tabel1[[#This Row],[ID'#]]="","",+VLOOKUP(Tabel1[[#This Row],[ID'#]],'[1]Product overview'!$B:$P,2,FALSE))</f>
        <v/>
      </c>
      <c r="G111" s="2" t="str">
        <f>IF(Tabel1[[#This Row],[ID'#]]="","",+VLOOKUP(Tabel1[[#This Row],[ID'#]],'[1]Product overview'!$B:$P,5,FALSE))</f>
        <v/>
      </c>
      <c r="H111" s="2" t="str">
        <f>IF(Tabel1[[#This Row],[ID'#]]="","",+VLOOKUP(Tabel1[[#This Row],[ID'#]],'[1]Product overview'!$B:$P,8,FALSE))</f>
        <v/>
      </c>
      <c r="I111" s="2" t="str">
        <f>IF(Tabel1[[#This Row],[ID'#]]="","",+VLOOKUP(Tabel1[[#This Row],[ID'#]],'[1]Product overview'!$B:$P,9,FALSE))</f>
        <v/>
      </c>
      <c r="J111" s="2" t="str">
        <f>IF(Tabel1[[#This Row],[ID'#]]="","",+VLOOKUP(Tabel1[[#This Row],[ID'#]],'[1]Product overview'!$B:$P,10,FALSE))</f>
        <v/>
      </c>
      <c r="K111" s="2" t="str">
        <f>IF(Tabel1[[#This Row],[ID'#]]="","",+VLOOKUP(Tabel1[[#This Row],[ID'#]],'[1]Product overview'!$B:$P,11,FALSE))</f>
        <v/>
      </c>
      <c r="L111" s="2" t="str">
        <f>IF(Tabel1[[#This Row],[ID'#]]="","",+VLOOKUP(Tabel1[[#This Row],[ID'#]],'[1]Product overview'!$B:$P,12,FALSE))</f>
        <v/>
      </c>
      <c r="M111" s="2" t="str">
        <f>IF(Tabel1[[#This Row],[ID'#]]="","",+VLOOKUP(Tabel1[[#This Row],[ID'#]],'[1]Product overview'!$B:$P,13,FALSE))</f>
        <v/>
      </c>
      <c r="N111" s="2" t="str">
        <f>IF(Tabel1[[#This Row],[ID'#]]="","",+VLOOKUP(Tabel1[[#This Row],[ID'#]],'[1]Product overview'!$B:$P,14,FALSE))</f>
        <v/>
      </c>
      <c r="O111" s="2" t="str">
        <f>IF(Tabel1[[#This Row],[ID'#]]="","",+VLOOKUP(Tabel1[[#This Row],[ID'#]],'[1]Product overview'!$B:$P,15,FALSE))</f>
        <v/>
      </c>
    </row>
    <row r="112" spans="1:15">
      <c r="A112" s="98"/>
      <c r="B112" s="98"/>
      <c r="C112" s="119"/>
      <c r="D112" s="98"/>
      <c r="E112" s="98"/>
      <c r="F112" s="98" t="str">
        <f>IF(Tabel1[[#This Row],[ID'#]]="","",+VLOOKUP(Tabel1[[#This Row],[ID'#]],'[1]Product overview'!$B:$P,2,FALSE))</f>
        <v/>
      </c>
      <c r="G112" s="2" t="str">
        <f>IF(Tabel1[[#This Row],[ID'#]]="","",+VLOOKUP(Tabel1[[#This Row],[ID'#]],'[1]Product overview'!$B:$P,5,FALSE))</f>
        <v/>
      </c>
      <c r="H112" s="2" t="str">
        <f>IF(Tabel1[[#This Row],[ID'#]]="","",+VLOOKUP(Tabel1[[#This Row],[ID'#]],'[1]Product overview'!$B:$P,8,FALSE))</f>
        <v/>
      </c>
      <c r="I112" s="2" t="str">
        <f>IF(Tabel1[[#This Row],[ID'#]]="","",+VLOOKUP(Tabel1[[#This Row],[ID'#]],'[1]Product overview'!$B:$P,9,FALSE))</f>
        <v/>
      </c>
      <c r="J112" s="2" t="str">
        <f>IF(Tabel1[[#This Row],[ID'#]]="","",+VLOOKUP(Tabel1[[#This Row],[ID'#]],'[1]Product overview'!$B:$P,10,FALSE))</f>
        <v/>
      </c>
      <c r="K112" s="2" t="str">
        <f>IF(Tabel1[[#This Row],[ID'#]]="","",+VLOOKUP(Tabel1[[#This Row],[ID'#]],'[1]Product overview'!$B:$P,11,FALSE))</f>
        <v/>
      </c>
      <c r="L112" s="2" t="str">
        <f>IF(Tabel1[[#This Row],[ID'#]]="","",+VLOOKUP(Tabel1[[#This Row],[ID'#]],'[1]Product overview'!$B:$P,12,FALSE))</f>
        <v/>
      </c>
      <c r="M112" s="2" t="str">
        <f>IF(Tabel1[[#This Row],[ID'#]]="","",+VLOOKUP(Tabel1[[#This Row],[ID'#]],'[1]Product overview'!$B:$P,13,FALSE))</f>
        <v/>
      </c>
      <c r="N112" s="2" t="str">
        <f>IF(Tabel1[[#This Row],[ID'#]]="","",+VLOOKUP(Tabel1[[#This Row],[ID'#]],'[1]Product overview'!$B:$P,14,FALSE))</f>
        <v/>
      </c>
      <c r="O112" s="2" t="str">
        <f>IF(Tabel1[[#This Row],[ID'#]]="","",+VLOOKUP(Tabel1[[#This Row],[ID'#]],'[1]Product overview'!$B:$P,15,FALSE))</f>
        <v/>
      </c>
    </row>
    <row r="113" spans="1:15">
      <c r="A113" s="98"/>
      <c r="B113" s="98"/>
      <c r="C113" s="119"/>
      <c r="D113" s="98"/>
      <c r="E113" s="98"/>
      <c r="F113" s="98" t="str">
        <f>IF(Tabel1[[#This Row],[ID'#]]="","",+VLOOKUP(Tabel1[[#This Row],[ID'#]],'[1]Product overview'!$B:$P,2,FALSE))</f>
        <v/>
      </c>
      <c r="G113" s="2" t="str">
        <f>IF(Tabel1[[#This Row],[ID'#]]="","",+VLOOKUP(Tabel1[[#This Row],[ID'#]],'[1]Product overview'!$B:$P,5,FALSE))</f>
        <v/>
      </c>
      <c r="H113" s="2" t="str">
        <f>IF(Tabel1[[#This Row],[ID'#]]="","",+VLOOKUP(Tabel1[[#This Row],[ID'#]],'[1]Product overview'!$B:$P,8,FALSE))</f>
        <v/>
      </c>
      <c r="I113" s="2" t="str">
        <f>IF(Tabel1[[#This Row],[ID'#]]="","",+VLOOKUP(Tabel1[[#This Row],[ID'#]],'[1]Product overview'!$B:$P,9,FALSE))</f>
        <v/>
      </c>
      <c r="J113" s="2" t="str">
        <f>IF(Tabel1[[#This Row],[ID'#]]="","",+VLOOKUP(Tabel1[[#This Row],[ID'#]],'[1]Product overview'!$B:$P,10,FALSE))</f>
        <v/>
      </c>
      <c r="K113" s="2" t="str">
        <f>IF(Tabel1[[#This Row],[ID'#]]="","",+VLOOKUP(Tabel1[[#This Row],[ID'#]],'[1]Product overview'!$B:$P,11,FALSE))</f>
        <v/>
      </c>
      <c r="L113" s="2" t="str">
        <f>IF(Tabel1[[#This Row],[ID'#]]="","",+VLOOKUP(Tabel1[[#This Row],[ID'#]],'[1]Product overview'!$B:$P,12,FALSE))</f>
        <v/>
      </c>
      <c r="M113" s="2" t="str">
        <f>IF(Tabel1[[#This Row],[ID'#]]="","",+VLOOKUP(Tabel1[[#This Row],[ID'#]],'[1]Product overview'!$B:$P,13,FALSE))</f>
        <v/>
      </c>
      <c r="N113" s="2" t="str">
        <f>IF(Tabel1[[#This Row],[ID'#]]="","",+VLOOKUP(Tabel1[[#This Row],[ID'#]],'[1]Product overview'!$B:$P,14,FALSE))</f>
        <v/>
      </c>
      <c r="O113" s="2" t="str">
        <f>IF(Tabel1[[#This Row],[ID'#]]="","",+VLOOKUP(Tabel1[[#This Row],[ID'#]],'[1]Product overview'!$B:$P,15,FALSE))</f>
        <v/>
      </c>
    </row>
    <row r="114" spans="1:15">
      <c r="A114" s="98"/>
      <c r="B114" s="98"/>
      <c r="C114" s="119"/>
      <c r="D114" s="98"/>
      <c r="E114" s="98"/>
      <c r="F114" s="98" t="str">
        <f>IF(Tabel1[[#This Row],[ID'#]]="","",+VLOOKUP(Tabel1[[#This Row],[ID'#]],'[1]Product overview'!$B:$P,2,FALSE))</f>
        <v/>
      </c>
      <c r="G114" s="2" t="str">
        <f>IF(Tabel1[[#This Row],[ID'#]]="","",+VLOOKUP(Tabel1[[#This Row],[ID'#]],'[1]Product overview'!$B:$P,5,FALSE))</f>
        <v/>
      </c>
      <c r="H114" s="2" t="str">
        <f>IF(Tabel1[[#This Row],[ID'#]]="","",+VLOOKUP(Tabel1[[#This Row],[ID'#]],'[1]Product overview'!$B:$P,8,FALSE))</f>
        <v/>
      </c>
      <c r="I114" s="2" t="str">
        <f>IF(Tabel1[[#This Row],[ID'#]]="","",+VLOOKUP(Tabel1[[#This Row],[ID'#]],'[1]Product overview'!$B:$P,9,FALSE))</f>
        <v/>
      </c>
      <c r="J114" s="2" t="str">
        <f>IF(Tabel1[[#This Row],[ID'#]]="","",+VLOOKUP(Tabel1[[#This Row],[ID'#]],'[1]Product overview'!$B:$P,10,FALSE))</f>
        <v/>
      </c>
      <c r="K114" s="2" t="str">
        <f>IF(Tabel1[[#This Row],[ID'#]]="","",+VLOOKUP(Tabel1[[#This Row],[ID'#]],'[1]Product overview'!$B:$P,11,FALSE))</f>
        <v/>
      </c>
      <c r="L114" s="2" t="str">
        <f>IF(Tabel1[[#This Row],[ID'#]]="","",+VLOOKUP(Tabel1[[#This Row],[ID'#]],'[1]Product overview'!$B:$P,12,FALSE))</f>
        <v/>
      </c>
      <c r="M114" s="2" t="str">
        <f>IF(Tabel1[[#This Row],[ID'#]]="","",+VLOOKUP(Tabel1[[#This Row],[ID'#]],'[1]Product overview'!$B:$P,13,FALSE))</f>
        <v/>
      </c>
      <c r="N114" s="2" t="str">
        <f>IF(Tabel1[[#This Row],[ID'#]]="","",+VLOOKUP(Tabel1[[#This Row],[ID'#]],'[1]Product overview'!$B:$P,14,FALSE))</f>
        <v/>
      </c>
      <c r="O114" s="2" t="str">
        <f>IF(Tabel1[[#This Row],[ID'#]]="","",+VLOOKUP(Tabel1[[#This Row],[ID'#]],'[1]Product overview'!$B:$P,15,FALSE))</f>
        <v/>
      </c>
    </row>
    <row r="115" spans="1:15">
      <c r="A115" s="98"/>
      <c r="B115" s="98"/>
      <c r="C115" s="119"/>
      <c r="D115" s="98"/>
      <c r="E115" s="98"/>
      <c r="F115" s="98" t="str">
        <f>IF(Tabel1[[#This Row],[ID'#]]="","",+VLOOKUP(Tabel1[[#This Row],[ID'#]],'[1]Product overview'!$B:$P,2,FALSE))</f>
        <v/>
      </c>
      <c r="G115" s="2" t="str">
        <f>IF(Tabel1[[#This Row],[ID'#]]="","",+VLOOKUP(Tabel1[[#This Row],[ID'#]],'[1]Product overview'!$B:$P,5,FALSE))</f>
        <v/>
      </c>
      <c r="H115" s="2" t="str">
        <f>IF(Tabel1[[#This Row],[ID'#]]="","",+VLOOKUP(Tabel1[[#This Row],[ID'#]],'[1]Product overview'!$B:$P,8,FALSE))</f>
        <v/>
      </c>
      <c r="I115" s="2" t="str">
        <f>IF(Tabel1[[#This Row],[ID'#]]="","",+VLOOKUP(Tabel1[[#This Row],[ID'#]],'[1]Product overview'!$B:$P,9,FALSE))</f>
        <v/>
      </c>
      <c r="J115" s="2" t="str">
        <f>IF(Tabel1[[#This Row],[ID'#]]="","",+VLOOKUP(Tabel1[[#This Row],[ID'#]],'[1]Product overview'!$B:$P,10,FALSE))</f>
        <v/>
      </c>
      <c r="K115" s="2" t="str">
        <f>IF(Tabel1[[#This Row],[ID'#]]="","",+VLOOKUP(Tabel1[[#This Row],[ID'#]],'[1]Product overview'!$B:$P,11,FALSE))</f>
        <v/>
      </c>
      <c r="L115" s="2" t="str">
        <f>IF(Tabel1[[#This Row],[ID'#]]="","",+VLOOKUP(Tabel1[[#This Row],[ID'#]],'[1]Product overview'!$B:$P,12,FALSE))</f>
        <v/>
      </c>
      <c r="M115" s="2" t="str">
        <f>IF(Tabel1[[#This Row],[ID'#]]="","",+VLOOKUP(Tabel1[[#This Row],[ID'#]],'[1]Product overview'!$B:$P,13,FALSE))</f>
        <v/>
      </c>
      <c r="N115" s="2" t="str">
        <f>IF(Tabel1[[#This Row],[ID'#]]="","",+VLOOKUP(Tabel1[[#This Row],[ID'#]],'[1]Product overview'!$B:$P,14,FALSE))</f>
        <v/>
      </c>
      <c r="O115" s="2" t="str">
        <f>IF(Tabel1[[#This Row],[ID'#]]="","",+VLOOKUP(Tabel1[[#This Row],[ID'#]],'[1]Product overview'!$B:$P,15,FALSE))</f>
        <v/>
      </c>
    </row>
    <row r="116" spans="1:15">
      <c r="A116" s="98"/>
      <c r="B116" s="98"/>
      <c r="C116" s="119"/>
      <c r="D116" s="98"/>
      <c r="E116" s="98"/>
      <c r="F116" s="98" t="str">
        <f>IF(Tabel1[[#This Row],[ID'#]]="","",+VLOOKUP(Tabel1[[#This Row],[ID'#]],'[1]Product overview'!$B:$P,2,FALSE))</f>
        <v/>
      </c>
      <c r="G116" s="2" t="str">
        <f>IF(Tabel1[[#This Row],[ID'#]]="","",+VLOOKUP(Tabel1[[#This Row],[ID'#]],'[1]Product overview'!$B:$P,5,FALSE))</f>
        <v/>
      </c>
      <c r="H116" s="2" t="str">
        <f>IF(Tabel1[[#This Row],[ID'#]]="","",+VLOOKUP(Tabel1[[#This Row],[ID'#]],'[1]Product overview'!$B:$P,8,FALSE))</f>
        <v/>
      </c>
      <c r="I116" s="2" t="str">
        <f>IF(Tabel1[[#This Row],[ID'#]]="","",+VLOOKUP(Tabel1[[#This Row],[ID'#]],'[1]Product overview'!$B:$P,9,FALSE))</f>
        <v/>
      </c>
      <c r="J116" s="2" t="str">
        <f>IF(Tabel1[[#This Row],[ID'#]]="","",+VLOOKUP(Tabel1[[#This Row],[ID'#]],'[1]Product overview'!$B:$P,10,FALSE))</f>
        <v/>
      </c>
      <c r="K116" s="2" t="str">
        <f>IF(Tabel1[[#This Row],[ID'#]]="","",+VLOOKUP(Tabel1[[#This Row],[ID'#]],'[1]Product overview'!$B:$P,11,FALSE))</f>
        <v/>
      </c>
      <c r="L116" s="2" t="str">
        <f>IF(Tabel1[[#This Row],[ID'#]]="","",+VLOOKUP(Tabel1[[#This Row],[ID'#]],'[1]Product overview'!$B:$P,12,FALSE))</f>
        <v/>
      </c>
      <c r="M116" s="2" t="str">
        <f>IF(Tabel1[[#This Row],[ID'#]]="","",+VLOOKUP(Tabel1[[#This Row],[ID'#]],'[1]Product overview'!$B:$P,13,FALSE))</f>
        <v/>
      </c>
      <c r="N116" s="2" t="str">
        <f>IF(Tabel1[[#This Row],[ID'#]]="","",+VLOOKUP(Tabel1[[#This Row],[ID'#]],'[1]Product overview'!$B:$P,14,FALSE))</f>
        <v/>
      </c>
      <c r="O116" s="2" t="str">
        <f>IF(Tabel1[[#This Row],[ID'#]]="","",+VLOOKUP(Tabel1[[#This Row],[ID'#]],'[1]Product overview'!$B:$P,15,FALSE))</f>
        <v/>
      </c>
    </row>
    <row r="117" spans="1:15">
      <c r="A117" s="98"/>
      <c r="B117" s="98"/>
      <c r="C117" s="119"/>
      <c r="D117" s="98"/>
      <c r="E117" s="98"/>
      <c r="F117" s="98" t="str">
        <f>IF(Tabel1[[#This Row],[ID'#]]="","",+VLOOKUP(Tabel1[[#This Row],[ID'#]],'[1]Product overview'!$B:$P,2,FALSE))</f>
        <v/>
      </c>
      <c r="G117" s="2" t="str">
        <f>IF(Tabel1[[#This Row],[ID'#]]="","",+VLOOKUP(Tabel1[[#This Row],[ID'#]],'[1]Product overview'!$B:$P,5,FALSE))</f>
        <v/>
      </c>
      <c r="H117" s="2" t="str">
        <f>IF(Tabel1[[#This Row],[ID'#]]="","",+VLOOKUP(Tabel1[[#This Row],[ID'#]],'[1]Product overview'!$B:$P,8,FALSE))</f>
        <v/>
      </c>
      <c r="I117" s="2" t="str">
        <f>IF(Tabel1[[#This Row],[ID'#]]="","",+VLOOKUP(Tabel1[[#This Row],[ID'#]],'[1]Product overview'!$B:$P,9,FALSE))</f>
        <v/>
      </c>
      <c r="J117" s="2" t="str">
        <f>IF(Tabel1[[#This Row],[ID'#]]="","",+VLOOKUP(Tabel1[[#This Row],[ID'#]],'[1]Product overview'!$B:$P,10,FALSE))</f>
        <v/>
      </c>
      <c r="K117" s="2" t="str">
        <f>IF(Tabel1[[#This Row],[ID'#]]="","",+VLOOKUP(Tabel1[[#This Row],[ID'#]],'[1]Product overview'!$B:$P,11,FALSE))</f>
        <v/>
      </c>
      <c r="L117" s="2" t="str">
        <f>IF(Tabel1[[#This Row],[ID'#]]="","",+VLOOKUP(Tabel1[[#This Row],[ID'#]],'[1]Product overview'!$B:$P,12,FALSE))</f>
        <v/>
      </c>
      <c r="M117" s="2" t="str">
        <f>IF(Tabel1[[#This Row],[ID'#]]="","",+VLOOKUP(Tabel1[[#This Row],[ID'#]],'[1]Product overview'!$B:$P,13,FALSE))</f>
        <v/>
      </c>
      <c r="N117" s="2" t="str">
        <f>IF(Tabel1[[#This Row],[ID'#]]="","",+VLOOKUP(Tabel1[[#This Row],[ID'#]],'[1]Product overview'!$B:$P,14,FALSE))</f>
        <v/>
      </c>
      <c r="O117" s="2" t="str">
        <f>IF(Tabel1[[#This Row],[ID'#]]="","",+VLOOKUP(Tabel1[[#This Row],[ID'#]],'[1]Product overview'!$B:$P,15,FALSE))</f>
        <v/>
      </c>
    </row>
    <row r="118" spans="1:15">
      <c r="A118" s="98"/>
      <c r="B118" s="98"/>
      <c r="C118" s="119"/>
      <c r="D118" s="98"/>
      <c r="E118" s="98"/>
      <c r="F118" s="98" t="str">
        <f>IF(Tabel1[[#This Row],[ID'#]]="","",+VLOOKUP(Tabel1[[#This Row],[ID'#]],'[1]Product overview'!$B:$P,2,FALSE))</f>
        <v/>
      </c>
      <c r="G118" s="2" t="str">
        <f>IF(Tabel1[[#This Row],[ID'#]]="","",+VLOOKUP(Tabel1[[#This Row],[ID'#]],'[1]Product overview'!$B:$P,5,FALSE))</f>
        <v/>
      </c>
      <c r="H118" s="2" t="str">
        <f>IF(Tabel1[[#This Row],[ID'#]]="","",+VLOOKUP(Tabel1[[#This Row],[ID'#]],'[1]Product overview'!$B:$P,8,FALSE))</f>
        <v/>
      </c>
      <c r="I118" s="2" t="str">
        <f>IF(Tabel1[[#This Row],[ID'#]]="","",+VLOOKUP(Tabel1[[#This Row],[ID'#]],'[1]Product overview'!$B:$P,9,FALSE))</f>
        <v/>
      </c>
      <c r="J118" s="2" t="str">
        <f>IF(Tabel1[[#This Row],[ID'#]]="","",+VLOOKUP(Tabel1[[#This Row],[ID'#]],'[1]Product overview'!$B:$P,10,FALSE))</f>
        <v/>
      </c>
      <c r="K118" s="2" t="str">
        <f>IF(Tabel1[[#This Row],[ID'#]]="","",+VLOOKUP(Tabel1[[#This Row],[ID'#]],'[1]Product overview'!$B:$P,11,FALSE))</f>
        <v/>
      </c>
      <c r="L118" s="2" t="str">
        <f>IF(Tabel1[[#This Row],[ID'#]]="","",+VLOOKUP(Tabel1[[#This Row],[ID'#]],'[1]Product overview'!$B:$P,12,FALSE))</f>
        <v/>
      </c>
      <c r="M118" s="2" t="str">
        <f>IF(Tabel1[[#This Row],[ID'#]]="","",+VLOOKUP(Tabel1[[#This Row],[ID'#]],'[1]Product overview'!$B:$P,13,FALSE))</f>
        <v/>
      </c>
      <c r="N118" s="2" t="str">
        <f>IF(Tabel1[[#This Row],[ID'#]]="","",+VLOOKUP(Tabel1[[#This Row],[ID'#]],'[1]Product overview'!$B:$P,14,FALSE))</f>
        <v/>
      </c>
      <c r="O118" s="2" t="str">
        <f>IF(Tabel1[[#This Row],[ID'#]]="","",+VLOOKUP(Tabel1[[#This Row],[ID'#]],'[1]Product overview'!$B:$P,15,FALSE))</f>
        <v/>
      </c>
    </row>
    <row r="119" spans="1:15">
      <c r="A119" s="98"/>
      <c r="B119" s="98"/>
      <c r="C119" s="119"/>
      <c r="D119" s="98"/>
      <c r="E119" s="98"/>
      <c r="F119" s="98" t="str">
        <f>IF(Tabel1[[#This Row],[ID'#]]="","",+VLOOKUP(Tabel1[[#This Row],[ID'#]],'[1]Product overview'!$B:$P,2,FALSE))</f>
        <v/>
      </c>
      <c r="G119" s="2" t="str">
        <f>IF(Tabel1[[#This Row],[ID'#]]="","",+VLOOKUP(Tabel1[[#This Row],[ID'#]],'[1]Product overview'!$B:$P,5,FALSE))</f>
        <v/>
      </c>
      <c r="H119" s="2" t="str">
        <f>IF(Tabel1[[#This Row],[ID'#]]="","",+VLOOKUP(Tabel1[[#This Row],[ID'#]],'[1]Product overview'!$B:$P,8,FALSE))</f>
        <v/>
      </c>
      <c r="I119" s="2" t="str">
        <f>IF(Tabel1[[#This Row],[ID'#]]="","",+VLOOKUP(Tabel1[[#This Row],[ID'#]],'[1]Product overview'!$B:$P,9,FALSE))</f>
        <v/>
      </c>
      <c r="J119" s="2" t="str">
        <f>IF(Tabel1[[#This Row],[ID'#]]="","",+VLOOKUP(Tabel1[[#This Row],[ID'#]],'[1]Product overview'!$B:$P,10,FALSE))</f>
        <v/>
      </c>
      <c r="K119" s="2" t="str">
        <f>IF(Tabel1[[#This Row],[ID'#]]="","",+VLOOKUP(Tabel1[[#This Row],[ID'#]],'[1]Product overview'!$B:$P,11,FALSE))</f>
        <v/>
      </c>
      <c r="L119" s="2" t="str">
        <f>IF(Tabel1[[#This Row],[ID'#]]="","",+VLOOKUP(Tabel1[[#This Row],[ID'#]],'[1]Product overview'!$B:$P,12,FALSE))</f>
        <v/>
      </c>
      <c r="M119" s="2" t="str">
        <f>IF(Tabel1[[#This Row],[ID'#]]="","",+VLOOKUP(Tabel1[[#This Row],[ID'#]],'[1]Product overview'!$B:$P,13,FALSE))</f>
        <v/>
      </c>
      <c r="N119" s="2" t="str">
        <f>IF(Tabel1[[#This Row],[ID'#]]="","",+VLOOKUP(Tabel1[[#This Row],[ID'#]],'[1]Product overview'!$B:$P,14,FALSE))</f>
        <v/>
      </c>
      <c r="O119" s="2" t="str">
        <f>IF(Tabel1[[#This Row],[ID'#]]="","",+VLOOKUP(Tabel1[[#This Row],[ID'#]],'[1]Product overview'!$B:$P,15,FALSE))</f>
        <v/>
      </c>
    </row>
    <row r="120" spans="1:15">
      <c r="A120" s="98"/>
      <c r="B120" s="98"/>
      <c r="C120" s="119"/>
      <c r="D120" s="98"/>
      <c r="E120" s="98"/>
      <c r="F120" s="98" t="str">
        <f>IF(Tabel1[[#This Row],[ID'#]]="","",+VLOOKUP(Tabel1[[#This Row],[ID'#]],'[1]Product overview'!$B:$P,2,FALSE))</f>
        <v/>
      </c>
      <c r="G120" s="2" t="str">
        <f>IF(Tabel1[[#This Row],[ID'#]]="","",+VLOOKUP(Tabel1[[#This Row],[ID'#]],'[1]Product overview'!$B:$P,5,FALSE))</f>
        <v/>
      </c>
      <c r="H120" s="2" t="str">
        <f>IF(Tabel1[[#This Row],[ID'#]]="","",+VLOOKUP(Tabel1[[#This Row],[ID'#]],'[1]Product overview'!$B:$P,8,FALSE))</f>
        <v/>
      </c>
      <c r="I120" s="2" t="str">
        <f>IF(Tabel1[[#This Row],[ID'#]]="","",+VLOOKUP(Tabel1[[#This Row],[ID'#]],'[1]Product overview'!$B:$P,9,FALSE))</f>
        <v/>
      </c>
      <c r="J120" s="2" t="str">
        <f>IF(Tabel1[[#This Row],[ID'#]]="","",+VLOOKUP(Tabel1[[#This Row],[ID'#]],'[1]Product overview'!$B:$P,10,FALSE))</f>
        <v/>
      </c>
      <c r="K120" s="2" t="str">
        <f>IF(Tabel1[[#This Row],[ID'#]]="","",+VLOOKUP(Tabel1[[#This Row],[ID'#]],'[1]Product overview'!$B:$P,11,FALSE))</f>
        <v/>
      </c>
      <c r="L120" s="2" t="str">
        <f>IF(Tabel1[[#This Row],[ID'#]]="","",+VLOOKUP(Tabel1[[#This Row],[ID'#]],'[1]Product overview'!$B:$P,12,FALSE))</f>
        <v/>
      </c>
      <c r="M120" s="2" t="str">
        <f>IF(Tabel1[[#This Row],[ID'#]]="","",+VLOOKUP(Tabel1[[#This Row],[ID'#]],'[1]Product overview'!$B:$P,13,FALSE))</f>
        <v/>
      </c>
      <c r="N120" s="2" t="str">
        <f>IF(Tabel1[[#This Row],[ID'#]]="","",+VLOOKUP(Tabel1[[#This Row],[ID'#]],'[1]Product overview'!$B:$P,14,FALSE))</f>
        <v/>
      </c>
      <c r="O120" s="2" t="str">
        <f>IF(Tabel1[[#This Row],[ID'#]]="","",+VLOOKUP(Tabel1[[#This Row],[ID'#]],'[1]Product overview'!$B:$P,15,FALSE))</f>
        <v/>
      </c>
    </row>
    <row r="121" spans="1:15">
      <c r="A121" s="98"/>
      <c r="B121" s="98"/>
      <c r="C121" s="119"/>
      <c r="D121" s="98"/>
      <c r="E121" s="98"/>
      <c r="F121" s="98" t="str">
        <f>IF(Tabel1[[#This Row],[ID'#]]="","",+VLOOKUP(Tabel1[[#This Row],[ID'#]],'[1]Product overview'!$B:$P,2,FALSE))</f>
        <v/>
      </c>
      <c r="G121" s="2" t="str">
        <f>IF(Tabel1[[#This Row],[ID'#]]="","",+VLOOKUP(Tabel1[[#This Row],[ID'#]],'[1]Product overview'!$B:$P,5,FALSE))</f>
        <v/>
      </c>
      <c r="H121" s="2" t="str">
        <f>IF(Tabel1[[#This Row],[ID'#]]="","",+VLOOKUP(Tabel1[[#This Row],[ID'#]],'[1]Product overview'!$B:$P,8,FALSE))</f>
        <v/>
      </c>
      <c r="I121" s="2" t="str">
        <f>IF(Tabel1[[#This Row],[ID'#]]="","",+VLOOKUP(Tabel1[[#This Row],[ID'#]],'[1]Product overview'!$B:$P,9,FALSE))</f>
        <v/>
      </c>
      <c r="J121" s="2" t="str">
        <f>IF(Tabel1[[#This Row],[ID'#]]="","",+VLOOKUP(Tabel1[[#This Row],[ID'#]],'[1]Product overview'!$B:$P,10,FALSE))</f>
        <v/>
      </c>
      <c r="K121" s="2" t="str">
        <f>IF(Tabel1[[#This Row],[ID'#]]="","",+VLOOKUP(Tabel1[[#This Row],[ID'#]],'[1]Product overview'!$B:$P,11,FALSE))</f>
        <v/>
      </c>
      <c r="L121" s="2" t="str">
        <f>IF(Tabel1[[#This Row],[ID'#]]="","",+VLOOKUP(Tabel1[[#This Row],[ID'#]],'[1]Product overview'!$B:$P,12,FALSE))</f>
        <v/>
      </c>
      <c r="M121" s="2" t="str">
        <f>IF(Tabel1[[#This Row],[ID'#]]="","",+VLOOKUP(Tabel1[[#This Row],[ID'#]],'[1]Product overview'!$B:$P,13,FALSE))</f>
        <v/>
      </c>
      <c r="N121" s="2" t="str">
        <f>IF(Tabel1[[#This Row],[ID'#]]="","",+VLOOKUP(Tabel1[[#This Row],[ID'#]],'[1]Product overview'!$B:$P,14,FALSE))</f>
        <v/>
      </c>
      <c r="O121" s="2" t="str">
        <f>IF(Tabel1[[#This Row],[ID'#]]="","",+VLOOKUP(Tabel1[[#This Row],[ID'#]],'[1]Product overview'!$B:$P,15,FALSE))</f>
        <v/>
      </c>
    </row>
    <row r="122" spans="1:15">
      <c r="A122" s="98"/>
      <c r="B122" s="98"/>
      <c r="C122" s="119"/>
      <c r="D122" s="98"/>
      <c r="E122" s="98"/>
      <c r="F122" s="98" t="str">
        <f>IF(Tabel1[[#This Row],[ID'#]]="","",+VLOOKUP(Tabel1[[#This Row],[ID'#]],'[1]Product overview'!$B:$P,2,FALSE))</f>
        <v/>
      </c>
      <c r="G122" s="2" t="str">
        <f>IF(Tabel1[[#This Row],[ID'#]]="","",+VLOOKUP(Tabel1[[#This Row],[ID'#]],'[1]Product overview'!$B:$P,5,FALSE))</f>
        <v/>
      </c>
      <c r="H122" s="2" t="str">
        <f>IF(Tabel1[[#This Row],[ID'#]]="","",+VLOOKUP(Tabel1[[#This Row],[ID'#]],'[1]Product overview'!$B:$P,8,FALSE))</f>
        <v/>
      </c>
      <c r="I122" s="2" t="str">
        <f>IF(Tabel1[[#This Row],[ID'#]]="","",+VLOOKUP(Tabel1[[#This Row],[ID'#]],'[1]Product overview'!$B:$P,9,FALSE))</f>
        <v/>
      </c>
      <c r="J122" s="2" t="str">
        <f>IF(Tabel1[[#This Row],[ID'#]]="","",+VLOOKUP(Tabel1[[#This Row],[ID'#]],'[1]Product overview'!$B:$P,10,FALSE))</f>
        <v/>
      </c>
      <c r="K122" s="2" t="str">
        <f>IF(Tabel1[[#This Row],[ID'#]]="","",+VLOOKUP(Tabel1[[#This Row],[ID'#]],'[1]Product overview'!$B:$P,11,FALSE))</f>
        <v/>
      </c>
      <c r="L122" s="2" t="str">
        <f>IF(Tabel1[[#This Row],[ID'#]]="","",+VLOOKUP(Tabel1[[#This Row],[ID'#]],'[1]Product overview'!$B:$P,12,FALSE))</f>
        <v/>
      </c>
      <c r="M122" s="2" t="str">
        <f>IF(Tabel1[[#This Row],[ID'#]]="","",+VLOOKUP(Tabel1[[#This Row],[ID'#]],'[1]Product overview'!$B:$P,13,FALSE))</f>
        <v/>
      </c>
      <c r="N122" s="2" t="str">
        <f>IF(Tabel1[[#This Row],[ID'#]]="","",+VLOOKUP(Tabel1[[#This Row],[ID'#]],'[1]Product overview'!$B:$P,14,FALSE))</f>
        <v/>
      </c>
      <c r="O122" s="2" t="str">
        <f>IF(Tabel1[[#This Row],[ID'#]]="","",+VLOOKUP(Tabel1[[#This Row],[ID'#]],'[1]Product overview'!$B:$P,15,FALSE))</f>
        <v/>
      </c>
    </row>
    <row r="123" spans="1:15">
      <c r="A123" s="98"/>
      <c r="B123" s="98"/>
      <c r="C123" s="119"/>
      <c r="D123" s="98"/>
      <c r="E123" s="98"/>
      <c r="F123" s="98" t="str">
        <f>IF(Tabel1[[#This Row],[ID'#]]="","",+VLOOKUP(Tabel1[[#This Row],[ID'#]],'[1]Product overview'!$B:$P,2,FALSE))</f>
        <v/>
      </c>
      <c r="G123" s="2" t="str">
        <f>IF(Tabel1[[#This Row],[ID'#]]="","",+VLOOKUP(Tabel1[[#This Row],[ID'#]],'[1]Product overview'!$B:$P,5,FALSE))</f>
        <v/>
      </c>
      <c r="H123" s="2" t="str">
        <f>IF(Tabel1[[#This Row],[ID'#]]="","",+VLOOKUP(Tabel1[[#This Row],[ID'#]],'[1]Product overview'!$B:$P,8,FALSE))</f>
        <v/>
      </c>
      <c r="I123" s="2" t="str">
        <f>IF(Tabel1[[#This Row],[ID'#]]="","",+VLOOKUP(Tabel1[[#This Row],[ID'#]],'[1]Product overview'!$B:$P,9,FALSE))</f>
        <v/>
      </c>
      <c r="J123" s="2" t="str">
        <f>IF(Tabel1[[#This Row],[ID'#]]="","",+VLOOKUP(Tabel1[[#This Row],[ID'#]],'[1]Product overview'!$B:$P,10,FALSE))</f>
        <v/>
      </c>
      <c r="K123" s="2" t="str">
        <f>IF(Tabel1[[#This Row],[ID'#]]="","",+VLOOKUP(Tabel1[[#This Row],[ID'#]],'[1]Product overview'!$B:$P,11,FALSE))</f>
        <v/>
      </c>
      <c r="L123" s="2" t="str">
        <f>IF(Tabel1[[#This Row],[ID'#]]="","",+VLOOKUP(Tabel1[[#This Row],[ID'#]],'[1]Product overview'!$B:$P,12,FALSE))</f>
        <v/>
      </c>
      <c r="M123" s="2" t="str">
        <f>IF(Tabel1[[#This Row],[ID'#]]="","",+VLOOKUP(Tabel1[[#This Row],[ID'#]],'[1]Product overview'!$B:$P,13,FALSE))</f>
        <v/>
      </c>
      <c r="N123" s="2" t="str">
        <f>IF(Tabel1[[#This Row],[ID'#]]="","",+VLOOKUP(Tabel1[[#This Row],[ID'#]],'[1]Product overview'!$B:$P,14,FALSE))</f>
        <v/>
      </c>
      <c r="O123" s="2" t="str">
        <f>IF(Tabel1[[#This Row],[ID'#]]="","",+VLOOKUP(Tabel1[[#This Row],[ID'#]],'[1]Product overview'!$B:$P,15,FALSE))</f>
        <v/>
      </c>
    </row>
    <row r="124" spans="1:15">
      <c r="A124" s="98"/>
      <c r="B124" s="98"/>
      <c r="C124" s="119"/>
      <c r="D124" s="98"/>
      <c r="E124" s="98"/>
      <c r="F124" s="98" t="str">
        <f>IF(Tabel1[[#This Row],[ID'#]]="","",+VLOOKUP(Tabel1[[#This Row],[ID'#]],'[1]Product overview'!$B:$P,2,FALSE))</f>
        <v/>
      </c>
      <c r="G124" s="2" t="str">
        <f>IF(Tabel1[[#This Row],[ID'#]]="","",+VLOOKUP(Tabel1[[#This Row],[ID'#]],'[1]Product overview'!$B:$P,5,FALSE))</f>
        <v/>
      </c>
      <c r="H124" s="2" t="str">
        <f>IF(Tabel1[[#This Row],[ID'#]]="","",+VLOOKUP(Tabel1[[#This Row],[ID'#]],'[1]Product overview'!$B:$P,8,FALSE))</f>
        <v/>
      </c>
      <c r="I124" s="2" t="str">
        <f>IF(Tabel1[[#This Row],[ID'#]]="","",+VLOOKUP(Tabel1[[#This Row],[ID'#]],'[1]Product overview'!$B:$P,9,FALSE))</f>
        <v/>
      </c>
      <c r="J124" s="2" t="str">
        <f>IF(Tabel1[[#This Row],[ID'#]]="","",+VLOOKUP(Tabel1[[#This Row],[ID'#]],'[1]Product overview'!$B:$P,10,FALSE))</f>
        <v/>
      </c>
      <c r="K124" s="2" t="str">
        <f>IF(Tabel1[[#This Row],[ID'#]]="","",+VLOOKUP(Tabel1[[#This Row],[ID'#]],'[1]Product overview'!$B:$P,11,FALSE))</f>
        <v/>
      </c>
      <c r="L124" s="2" t="str">
        <f>IF(Tabel1[[#This Row],[ID'#]]="","",+VLOOKUP(Tabel1[[#This Row],[ID'#]],'[1]Product overview'!$B:$P,12,FALSE))</f>
        <v/>
      </c>
      <c r="M124" s="2" t="str">
        <f>IF(Tabel1[[#This Row],[ID'#]]="","",+VLOOKUP(Tabel1[[#This Row],[ID'#]],'[1]Product overview'!$B:$P,13,FALSE))</f>
        <v/>
      </c>
      <c r="N124" s="2" t="str">
        <f>IF(Tabel1[[#This Row],[ID'#]]="","",+VLOOKUP(Tabel1[[#This Row],[ID'#]],'[1]Product overview'!$B:$P,14,FALSE))</f>
        <v/>
      </c>
      <c r="O124" s="2" t="str">
        <f>IF(Tabel1[[#This Row],[ID'#]]="","",+VLOOKUP(Tabel1[[#This Row],[ID'#]],'[1]Product overview'!$B:$P,15,FALSE))</f>
        <v/>
      </c>
    </row>
    <row r="125" spans="1:15">
      <c r="A125" s="98"/>
      <c r="B125" s="98"/>
      <c r="C125" s="119"/>
      <c r="D125" s="98"/>
      <c r="E125" s="98"/>
      <c r="F125" s="98" t="str">
        <f>IF(Tabel1[[#This Row],[ID'#]]="","",+VLOOKUP(Tabel1[[#This Row],[ID'#]],'[1]Product overview'!$B:$P,2,FALSE))</f>
        <v/>
      </c>
      <c r="G125" s="2" t="str">
        <f>IF(Tabel1[[#This Row],[ID'#]]="","",+VLOOKUP(Tabel1[[#This Row],[ID'#]],'[1]Product overview'!$B:$P,5,FALSE))</f>
        <v/>
      </c>
      <c r="H125" s="2" t="str">
        <f>IF(Tabel1[[#This Row],[ID'#]]="","",+VLOOKUP(Tabel1[[#This Row],[ID'#]],'[1]Product overview'!$B:$P,8,FALSE))</f>
        <v/>
      </c>
      <c r="I125" s="2" t="str">
        <f>IF(Tabel1[[#This Row],[ID'#]]="","",+VLOOKUP(Tabel1[[#This Row],[ID'#]],'[1]Product overview'!$B:$P,9,FALSE))</f>
        <v/>
      </c>
      <c r="J125" s="2" t="str">
        <f>IF(Tabel1[[#This Row],[ID'#]]="","",+VLOOKUP(Tabel1[[#This Row],[ID'#]],'[1]Product overview'!$B:$P,10,FALSE))</f>
        <v/>
      </c>
      <c r="K125" s="2" t="str">
        <f>IF(Tabel1[[#This Row],[ID'#]]="","",+VLOOKUP(Tabel1[[#This Row],[ID'#]],'[1]Product overview'!$B:$P,11,FALSE))</f>
        <v/>
      </c>
      <c r="L125" s="2" t="str">
        <f>IF(Tabel1[[#This Row],[ID'#]]="","",+VLOOKUP(Tabel1[[#This Row],[ID'#]],'[1]Product overview'!$B:$P,12,FALSE))</f>
        <v/>
      </c>
      <c r="M125" s="2" t="str">
        <f>IF(Tabel1[[#This Row],[ID'#]]="","",+VLOOKUP(Tabel1[[#This Row],[ID'#]],'[1]Product overview'!$B:$P,13,FALSE))</f>
        <v/>
      </c>
      <c r="N125" s="2" t="str">
        <f>IF(Tabel1[[#This Row],[ID'#]]="","",+VLOOKUP(Tabel1[[#This Row],[ID'#]],'[1]Product overview'!$B:$P,14,FALSE))</f>
        <v/>
      </c>
      <c r="O125" s="2" t="str">
        <f>IF(Tabel1[[#This Row],[ID'#]]="","",+VLOOKUP(Tabel1[[#This Row],[ID'#]],'[1]Product overview'!$B:$P,15,FALSE))</f>
        <v/>
      </c>
    </row>
    <row r="126" spans="1:15">
      <c r="A126" s="98"/>
      <c r="B126" s="98"/>
      <c r="C126" s="119"/>
      <c r="D126" s="98"/>
      <c r="E126" s="98"/>
      <c r="F126" s="98" t="str">
        <f>IF(Tabel1[[#This Row],[ID'#]]="","",+VLOOKUP(Tabel1[[#This Row],[ID'#]],'[1]Product overview'!$B:$P,2,FALSE))</f>
        <v/>
      </c>
      <c r="G126" s="2" t="str">
        <f>IF(Tabel1[[#This Row],[ID'#]]="","",+VLOOKUP(Tabel1[[#This Row],[ID'#]],'[1]Product overview'!$B:$P,5,FALSE))</f>
        <v/>
      </c>
      <c r="H126" s="2" t="str">
        <f>IF(Tabel1[[#This Row],[ID'#]]="","",+VLOOKUP(Tabel1[[#This Row],[ID'#]],'[1]Product overview'!$B:$P,8,FALSE))</f>
        <v/>
      </c>
      <c r="I126" s="2" t="str">
        <f>IF(Tabel1[[#This Row],[ID'#]]="","",+VLOOKUP(Tabel1[[#This Row],[ID'#]],'[1]Product overview'!$B:$P,9,FALSE))</f>
        <v/>
      </c>
      <c r="J126" s="2" t="str">
        <f>IF(Tabel1[[#This Row],[ID'#]]="","",+VLOOKUP(Tabel1[[#This Row],[ID'#]],'[1]Product overview'!$B:$P,10,FALSE))</f>
        <v/>
      </c>
      <c r="K126" s="2" t="str">
        <f>IF(Tabel1[[#This Row],[ID'#]]="","",+VLOOKUP(Tabel1[[#This Row],[ID'#]],'[1]Product overview'!$B:$P,11,FALSE))</f>
        <v/>
      </c>
      <c r="L126" s="2" t="str">
        <f>IF(Tabel1[[#This Row],[ID'#]]="","",+VLOOKUP(Tabel1[[#This Row],[ID'#]],'[1]Product overview'!$B:$P,12,FALSE))</f>
        <v/>
      </c>
      <c r="M126" s="2" t="str">
        <f>IF(Tabel1[[#This Row],[ID'#]]="","",+VLOOKUP(Tabel1[[#This Row],[ID'#]],'[1]Product overview'!$B:$P,13,FALSE))</f>
        <v/>
      </c>
      <c r="N126" s="2" t="str">
        <f>IF(Tabel1[[#This Row],[ID'#]]="","",+VLOOKUP(Tabel1[[#This Row],[ID'#]],'[1]Product overview'!$B:$P,14,FALSE))</f>
        <v/>
      </c>
      <c r="O126" s="2" t="str">
        <f>IF(Tabel1[[#This Row],[ID'#]]="","",+VLOOKUP(Tabel1[[#This Row],[ID'#]],'[1]Product overview'!$B:$P,15,FALSE))</f>
        <v/>
      </c>
    </row>
    <row r="127" spans="1:15">
      <c r="A127" s="98"/>
      <c r="B127" s="98"/>
      <c r="C127" s="119"/>
      <c r="D127" s="98"/>
      <c r="E127" s="98"/>
      <c r="F127" s="98" t="str">
        <f>IF(Tabel1[[#This Row],[ID'#]]="","",+VLOOKUP(Tabel1[[#This Row],[ID'#]],'[1]Product overview'!$B:$P,2,FALSE))</f>
        <v/>
      </c>
      <c r="G127" s="2" t="str">
        <f>IF(Tabel1[[#This Row],[ID'#]]="","",+VLOOKUP(Tabel1[[#This Row],[ID'#]],'[1]Product overview'!$B:$P,5,FALSE))</f>
        <v/>
      </c>
      <c r="H127" s="2" t="str">
        <f>IF(Tabel1[[#This Row],[ID'#]]="","",+VLOOKUP(Tabel1[[#This Row],[ID'#]],'[1]Product overview'!$B:$P,8,FALSE))</f>
        <v/>
      </c>
      <c r="I127" s="2" t="str">
        <f>IF(Tabel1[[#This Row],[ID'#]]="","",+VLOOKUP(Tabel1[[#This Row],[ID'#]],'[1]Product overview'!$B:$P,9,FALSE))</f>
        <v/>
      </c>
      <c r="J127" s="2" t="str">
        <f>IF(Tabel1[[#This Row],[ID'#]]="","",+VLOOKUP(Tabel1[[#This Row],[ID'#]],'[1]Product overview'!$B:$P,10,FALSE))</f>
        <v/>
      </c>
      <c r="K127" s="2" t="str">
        <f>IF(Tabel1[[#This Row],[ID'#]]="","",+VLOOKUP(Tabel1[[#This Row],[ID'#]],'[1]Product overview'!$B:$P,11,FALSE))</f>
        <v/>
      </c>
      <c r="L127" s="2" t="str">
        <f>IF(Tabel1[[#This Row],[ID'#]]="","",+VLOOKUP(Tabel1[[#This Row],[ID'#]],'[1]Product overview'!$B:$P,12,FALSE))</f>
        <v/>
      </c>
      <c r="M127" s="2" t="str">
        <f>IF(Tabel1[[#This Row],[ID'#]]="","",+VLOOKUP(Tabel1[[#This Row],[ID'#]],'[1]Product overview'!$B:$P,13,FALSE))</f>
        <v/>
      </c>
      <c r="N127" s="2" t="str">
        <f>IF(Tabel1[[#This Row],[ID'#]]="","",+VLOOKUP(Tabel1[[#This Row],[ID'#]],'[1]Product overview'!$B:$P,14,FALSE))</f>
        <v/>
      </c>
      <c r="O127" s="2" t="str">
        <f>IF(Tabel1[[#This Row],[ID'#]]="","",+VLOOKUP(Tabel1[[#This Row],[ID'#]],'[1]Product overview'!$B:$P,15,FALSE))</f>
        <v/>
      </c>
    </row>
    <row r="128" spans="1:15">
      <c r="A128" s="98"/>
      <c r="B128" s="98"/>
      <c r="C128" s="119"/>
      <c r="D128" s="98"/>
      <c r="E128" s="98"/>
      <c r="F128" s="98" t="str">
        <f>IF(Tabel1[[#This Row],[ID'#]]="","",+VLOOKUP(Tabel1[[#This Row],[ID'#]],'[1]Product overview'!$B:$P,2,FALSE))</f>
        <v/>
      </c>
      <c r="G128" s="2" t="str">
        <f>IF(Tabel1[[#This Row],[ID'#]]="","",+VLOOKUP(Tabel1[[#This Row],[ID'#]],'[1]Product overview'!$B:$P,5,FALSE))</f>
        <v/>
      </c>
      <c r="H128" s="2" t="str">
        <f>IF(Tabel1[[#This Row],[ID'#]]="","",+VLOOKUP(Tabel1[[#This Row],[ID'#]],'[1]Product overview'!$B:$P,8,FALSE))</f>
        <v/>
      </c>
      <c r="I128" s="2" t="str">
        <f>IF(Tabel1[[#This Row],[ID'#]]="","",+VLOOKUP(Tabel1[[#This Row],[ID'#]],'[1]Product overview'!$B:$P,9,FALSE))</f>
        <v/>
      </c>
      <c r="J128" s="2" t="str">
        <f>IF(Tabel1[[#This Row],[ID'#]]="","",+VLOOKUP(Tabel1[[#This Row],[ID'#]],'[1]Product overview'!$B:$P,10,FALSE))</f>
        <v/>
      </c>
      <c r="K128" s="2" t="str">
        <f>IF(Tabel1[[#This Row],[ID'#]]="","",+VLOOKUP(Tabel1[[#This Row],[ID'#]],'[1]Product overview'!$B:$P,11,FALSE))</f>
        <v/>
      </c>
      <c r="L128" s="2" t="str">
        <f>IF(Tabel1[[#This Row],[ID'#]]="","",+VLOOKUP(Tabel1[[#This Row],[ID'#]],'[1]Product overview'!$B:$P,12,FALSE))</f>
        <v/>
      </c>
      <c r="M128" s="2" t="str">
        <f>IF(Tabel1[[#This Row],[ID'#]]="","",+VLOOKUP(Tabel1[[#This Row],[ID'#]],'[1]Product overview'!$B:$P,13,FALSE))</f>
        <v/>
      </c>
      <c r="N128" s="2" t="str">
        <f>IF(Tabel1[[#This Row],[ID'#]]="","",+VLOOKUP(Tabel1[[#This Row],[ID'#]],'[1]Product overview'!$B:$P,14,FALSE))</f>
        <v/>
      </c>
      <c r="O128" s="2" t="str">
        <f>IF(Tabel1[[#This Row],[ID'#]]="","",+VLOOKUP(Tabel1[[#This Row],[ID'#]],'[1]Product overview'!$B:$P,15,FALSE))</f>
        <v/>
      </c>
    </row>
    <row r="129" spans="1:15">
      <c r="A129" s="98"/>
      <c r="B129" s="98"/>
      <c r="C129" s="119"/>
      <c r="D129" s="98"/>
      <c r="E129" s="98"/>
      <c r="F129" s="98" t="str">
        <f>IF(Tabel1[[#This Row],[ID'#]]="","",+VLOOKUP(Tabel1[[#This Row],[ID'#]],'[1]Product overview'!$B:$P,2,FALSE))</f>
        <v/>
      </c>
      <c r="G129" s="2" t="str">
        <f>IF(Tabel1[[#This Row],[ID'#]]="","",+VLOOKUP(Tabel1[[#This Row],[ID'#]],'[1]Product overview'!$B:$P,5,FALSE))</f>
        <v/>
      </c>
      <c r="H129" s="2" t="str">
        <f>IF(Tabel1[[#This Row],[ID'#]]="","",+VLOOKUP(Tabel1[[#This Row],[ID'#]],'[1]Product overview'!$B:$P,8,FALSE))</f>
        <v/>
      </c>
      <c r="I129" s="2" t="str">
        <f>IF(Tabel1[[#This Row],[ID'#]]="","",+VLOOKUP(Tabel1[[#This Row],[ID'#]],'[1]Product overview'!$B:$P,9,FALSE))</f>
        <v/>
      </c>
      <c r="J129" s="2" t="str">
        <f>IF(Tabel1[[#This Row],[ID'#]]="","",+VLOOKUP(Tabel1[[#This Row],[ID'#]],'[1]Product overview'!$B:$P,10,FALSE))</f>
        <v/>
      </c>
      <c r="K129" s="2" t="str">
        <f>IF(Tabel1[[#This Row],[ID'#]]="","",+VLOOKUP(Tabel1[[#This Row],[ID'#]],'[1]Product overview'!$B:$P,11,FALSE))</f>
        <v/>
      </c>
      <c r="L129" s="2" t="str">
        <f>IF(Tabel1[[#This Row],[ID'#]]="","",+VLOOKUP(Tabel1[[#This Row],[ID'#]],'[1]Product overview'!$B:$P,12,FALSE))</f>
        <v/>
      </c>
      <c r="M129" s="2" t="str">
        <f>IF(Tabel1[[#This Row],[ID'#]]="","",+VLOOKUP(Tabel1[[#This Row],[ID'#]],'[1]Product overview'!$B:$P,13,FALSE))</f>
        <v/>
      </c>
      <c r="N129" s="2" t="str">
        <f>IF(Tabel1[[#This Row],[ID'#]]="","",+VLOOKUP(Tabel1[[#This Row],[ID'#]],'[1]Product overview'!$B:$P,14,FALSE))</f>
        <v/>
      </c>
      <c r="O129" s="2" t="str">
        <f>IF(Tabel1[[#This Row],[ID'#]]="","",+VLOOKUP(Tabel1[[#This Row],[ID'#]],'[1]Product overview'!$B:$P,15,FALSE))</f>
        <v/>
      </c>
    </row>
    <row r="130" spans="1:15">
      <c r="A130" s="98"/>
      <c r="B130" s="98"/>
      <c r="C130" s="119"/>
      <c r="D130" s="98"/>
      <c r="E130" s="98"/>
      <c r="F130" s="98" t="str">
        <f>IF(Tabel1[[#This Row],[ID'#]]="","",+VLOOKUP(Tabel1[[#This Row],[ID'#]],'[1]Product overview'!$B:$P,2,FALSE))</f>
        <v/>
      </c>
      <c r="G130" s="2" t="str">
        <f>IF(Tabel1[[#This Row],[ID'#]]="","",+VLOOKUP(Tabel1[[#This Row],[ID'#]],'[1]Product overview'!$B:$P,5,FALSE))</f>
        <v/>
      </c>
      <c r="H130" s="2" t="str">
        <f>IF(Tabel1[[#This Row],[ID'#]]="","",+VLOOKUP(Tabel1[[#This Row],[ID'#]],'[1]Product overview'!$B:$P,8,FALSE))</f>
        <v/>
      </c>
      <c r="I130" s="2" t="str">
        <f>IF(Tabel1[[#This Row],[ID'#]]="","",+VLOOKUP(Tabel1[[#This Row],[ID'#]],'[1]Product overview'!$B:$P,9,FALSE))</f>
        <v/>
      </c>
      <c r="J130" s="2" t="str">
        <f>IF(Tabel1[[#This Row],[ID'#]]="","",+VLOOKUP(Tabel1[[#This Row],[ID'#]],'[1]Product overview'!$B:$P,10,FALSE))</f>
        <v/>
      </c>
      <c r="K130" s="2" t="str">
        <f>IF(Tabel1[[#This Row],[ID'#]]="","",+VLOOKUP(Tabel1[[#This Row],[ID'#]],'[1]Product overview'!$B:$P,11,FALSE))</f>
        <v/>
      </c>
      <c r="L130" s="2" t="str">
        <f>IF(Tabel1[[#This Row],[ID'#]]="","",+VLOOKUP(Tabel1[[#This Row],[ID'#]],'[1]Product overview'!$B:$P,12,FALSE))</f>
        <v/>
      </c>
      <c r="M130" s="2" t="str">
        <f>IF(Tabel1[[#This Row],[ID'#]]="","",+VLOOKUP(Tabel1[[#This Row],[ID'#]],'[1]Product overview'!$B:$P,13,FALSE))</f>
        <v/>
      </c>
      <c r="N130" s="2" t="str">
        <f>IF(Tabel1[[#This Row],[ID'#]]="","",+VLOOKUP(Tabel1[[#This Row],[ID'#]],'[1]Product overview'!$B:$P,14,FALSE))</f>
        <v/>
      </c>
      <c r="O130" s="2" t="str">
        <f>IF(Tabel1[[#This Row],[ID'#]]="","",+VLOOKUP(Tabel1[[#This Row],[ID'#]],'[1]Product overview'!$B:$P,15,FALSE))</f>
        <v/>
      </c>
    </row>
    <row r="131" spans="1:15">
      <c r="A131" s="98"/>
      <c r="B131" s="98"/>
      <c r="C131" s="119"/>
      <c r="D131" s="98"/>
      <c r="E131" s="98"/>
      <c r="F131" s="98" t="str">
        <f>IF(Tabel1[[#This Row],[ID'#]]="","",+VLOOKUP(Tabel1[[#This Row],[ID'#]],'[1]Product overview'!$B:$P,2,FALSE))</f>
        <v/>
      </c>
      <c r="G131" s="2" t="str">
        <f>IF(Tabel1[[#This Row],[ID'#]]="","",+VLOOKUP(Tabel1[[#This Row],[ID'#]],'[1]Product overview'!$B:$P,5,FALSE))</f>
        <v/>
      </c>
      <c r="H131" s="2" t="str">
        <f>IF(Tabel1[[#This Row],[ID'#]]="","",+VLOOKUP(Tabel1[[#This Row],[ID'#]],'[1]Product overview'!$B:$P,8,FALSE))</f>
        <v/>
      </c>
      <c r="I131" s="2" t="str">
        <f>IF(Tabel1[[#This Row],[ID'#]]="","",+VLOOKUP(Tabel1[[#This Row],[ID'#]],'[1]Product overview'!$B:$P,9,FALSE))</f>
        <v/>
      </c>
      <c r="J131" s="2" t="str">
        <f>IF(Tabel1[[#This Row],[ID'#]]="","",+VLOOKUP(Tabel1[[#This Row],[ID'#]],'[1]Product overview'!$B:$P,10,FALSE))</f>
        <v/>
      </c>
      <c r="K131" s="2" t="str">
        <f>IF(Tabel1[[#This Row],[ID'#]]="","",+VLOOKUP(Tabel1[[#This Row],[ID'#]],'[1]Product overview'!$B:$P,11,FALSE))</f>
        <v/>
      </c>
      <c r="L131" s="2" t="str">
        <f>IF(Tabel1[[#This Row],[ID'#]]="","",+VLOOKUP(Tabel1[[#This Row],[ID'#]],'[1]Product overview'!$B:$P,12,FALSE))</f>
        <v/>
      </c>
      <c r="M131" s="2" t="str">
        <f>IF(Tabel1[[#This Row],[ID'#]]="","",+VLOOKUP(Tabel1[[#This Row],[ID'#]],'[1]Product overview'!$B:$P,13,FALSE))</f>
        <v/>
      </c>
      <c r="N131" s="2" t="str">
        <f>IF(Tabel1[[#This Row],[ID'#]]="","",+VLOOKUP(Tabel1[[#This Row],[ID'#]],'[1]Product overview'!$B:$P,14,FALSE))</f>
        <v/>
      </c>
      <c r="O131" s="2" t="str">
        <f>IF(Tabel1[[#This Row],[ID'#]]="","",+VLOOKUP(Tabel1[[#This Row],[ID'#]],'[1]Product overview'!$B:$P,15,FALSE))</f>
        <v/>
      </c>
    </row>
    <row r="132" spans="1:15">
      <c r="A132" s="98"/>
      <c r="B132" s="98"/>
      <c r="C132" s="119"/>
      <c r="D132" s="98"/>
      <c r="E132" s="98"/>
      <c r="F132" s="98" t="str">
        <f>IF(Tabel1[[#This Row],[ID'#]]="","",+VLOOKUP(Tabel1[[#This Row],[ID'#]],'[1]Product overview'!$B:$P,2,FALSE))</f>
        <v/>
      </c>
      <c r="G132" s="2" t="str">
        <f>IF(Tabel1[[#This Row],[ID'#]]="","",+VLOOKUP(Tabel1[[#This Row],[ID'#]],'[1]Product overview'!$B:$P,5,FALSE))</f>
        <v/>
      </c>
      <c r="H132" s="2" t="str">
        <f>IF(Tabel1[[#This Row],[ID'#]]="","",+VLOOKUP(Tabel1[[#This Row],[ID'#]],'[1]Product overview'!$B:$P,8,FALSE))</f>
        <v/>
      </c>
      <c r="I132" s="2" t="str">
        <f>IF(Tabel1[[#This Row],[ID'#]]="","",+VLOOKUP(Tabel1[[#This Row],[ID'#]],'[1]Product overview'!$B:$P,9,FALSE))</f>
        <v/>
      </c>
      <c r="J132" s="2" t="str">
        <f>IF(Tabel1[[#This Row],[ID'#]]="","",+VLOOKUP(Tabel1[[#This Row],[ID'#]],'[1]Product overview'!$B:$P,10,FALSE))</f>
        <v/>
      </c>
      <c r="K132" s="2" t="str">
        <f>IF(Tabel1[[#This Row],[ID'#]]="","",+VLOOKUP(Tabel1[[#This Row],[ID'#]],'[1]Product overview'!$B:$P,11,FALSE))</f>
        <v/>
      </c>
      <c r="L132" s="2" t="str">
        <f>IF(Tabel1[[#This Row],[ID'#]]="","",+VLOOKUP(Tabel1[[#This Row],[ID'#]],'[1]Product overview'!$B:$P,12,FALSE))</f>
        <v/>
      </c>
      <c r="M132" s="2" t="str">
        <f>IF(Tabel1[[#This Row],[ID'#]]="","",+VLOOKUP(Tabel1[[#This Row],[ID'#]],'[1]Product overview'!$B:$P,13,FALSE))</f>
        <v/>
      </c>
      <c r="N132" s="2" t="str">
        <f>IF(Tabel1[[#This Row],[ID'#]]="","",+VLOOKUP(Tabel1[[#This Row],[ID'#]],'[1]Product overview'!$B:$P,14,FALSE))</f>
        <v/>
      </c>
      <c r="O132" s="2" t="str">
        <f>IF(Tabel1[[#This Row],[ID'#]]="","",+VLOOKUP(Tabel1[[#This Row],[ID'#]],'[1]Product overview'!$B:$P,15,FALSE))</f>
        <v/>
      </c>
    </row>
    <row r="133" spans="1:15">
      <c r="A133" s="98"/>
      <c r="B133" s="98"/>
      <c r="C133" s="119"/>
      <c r="D133" s="98"/>
      <c r="E133" s="98"/>
      <c r="F133" s="98" t="str">
        <f>IF(Tabel1[[#This Row],[ID'#]]="","",+VLOOKUP(Tabel1[[#This Row],[ID'#]],'[1]Product overview'!$B:$P,2,FALSE))</f>
        <v/>
      </c>
      <c r="G133" s="2" t="str">
        <f>IF(Tabel1[[#This Row],[ID'#]]="","",+VLOOKUP(Tabel1[[#This Row],[ID'#]],'[1]Product overview'!$B:$P,5,FALSE))</f>
        <v/>
      </c>
      <c r="H133" s="2" t="str">
        <f>IF(Tabel1[[#This Row],[ID'#]]="","",+VLOOKUP(Tabel1[[#This Row],[ID'#]],'[1]Product overview'!$B:$P,8,FALSE))</f>
        <v/>
      </c>
      <c r="I133" s="2" t="str">
        <f>IF(Tabel1[[#This Row],[ID'#]]="","",+VLOOKUP(Tabel1[[#This Row],[ID'#]],'[1]Product overview'!$B:$P,9,FALSE))</f>
        <v/>
      </c>
      <c r="J133" s="2" t="str">
        <f>IF(Tabel1[[#This Row],[ID'#]]="","",+VLOOKUP(Tabel1[[#This Row],[ID'#]],'[1]Product overview'!$B:$P,10,FALSE))</f>
        <v/>
      </c>
      <c r="K133" s="2" t="str">
        <f>IF(Tabel1[[#This Row],[ID'#]]="","",+VLOOKUP(Tabel1[[#This Row],[ID'#]],'[1]Product overview'!$B:$P,11,FALSE))</f>
        <v/>
      </c>
      <c r="L133" s="2" t="str">
        <f>IF(Tabel1[[#This Row],[ID'#]]="","",+VLOOKUP(Tabel1[[#This Row],[ID'#]],'[1]Product overview'!$B:$P,12,FALSE))</f>
        <v/>
      </c>
      <c r="M133" s="2" t="str">
        <f>IF(Tabel1[[#This Row],[ID'#]]="","",+VLOOKUP(Tabel1[[#This Row],[ID'#]],'[1]Product overview'!$B:$P,13,FALSE))</f>
        <v/>
      </c>
      <c r="N133" s="2" t="str">
        <f>IF(Tabel1[[#This Row],[ID'#]]="","",+VLOOKUP(Tabel1[[#This Row],[ID'#]],'[1]Product overview'!$B:$P,14,FALSE))</f>
        <v/>
      </c>
      <c r="O133" s="2" t="str">
        <f>IF(Tabel1[[#This Row],[ID'#]]="","",+VLOOKUP(Tabel1[[#This Row],[ID'#]],'[1]Product overview'!$B:$P,15,FALSE))</f>
        <v/>
      </c>
    </row>
    <row r="134" spans="1:15">
      <c r="A134" s="98"/>
      <c r="B134" s="98"/>
      <c r="C134" s="119"/>
      <c r="D134" s="98"/>
      <c r="E134" s="98"/>
      <c r="F134" s="98" t="str">
        <f>IF(Tabel1[[#This Row],[ID'#]]="","",+VLOOKUP(Tabel1[[#This Row],[ID'#]],'[1]Product overview'!$B:$P,2,FALSE))</f>
        <v/>
      </c>
      <c r="G134" s="2" t="str">
        <f>IF(Tabel1[[#This Row],[ID'#]]="","",+VLOOKUP(Tabel1[[#This Row],[ID'#]],'[1]Product overview'!$B:$P,5,FALSE))</f>
        <v/>
      </c>
      <c r="H134" s="2" t="str">
        <f>IF(Tabel1[[#This Row],[ID'#]]="","",+VLOOKUP(Tabel1[[#This Row],[ID'#]],'[1]Product overview'!$B:$P,8,FALSE))</f>
        <v/>
      </c>
      <c r="I134" s="2" t="str">
        <f>IF(Tabel1[[#This Row],[ID'#]]="","",+VLOOKUP(Tabel1[[#This Row],[ID'#]],'[1]Product overview'!$B:$P,9,FALSE))</f>
        <v/>
      </c>
      <c r="J134" s="2" t="str">
        <f>IF(Tabel1[[#This Row],[ID'#]]="","",+VLOOKUP(Tabel1[[#This Row],[ID'#]],'[1]Product overview'!$B:$P,10,FALSE))</f>
        <v/>
      </c>
      <c r="K134" s="2" t="str">
        <f>IF(Tabel1[[#This Row],[ID'#]]="","",+VLOOKUP(Tabel1[[#This Row],[ID'#]],'[1]Product overview'!$B:$P,11,FALSE))</f>
        <v/>
      </c>
      <c r="L134" s="2" t="str">
        <f>IF(Tabel1[[#This Row],[ID'#]]="","",+VLOOKUP(Tabel1[[#This Row],[ID'#]],'[1]Product overview'!$B:$P,12,FALSE))</f>
        <v/>
      </c>
      <c r="M134" s="2" t="str">
        <f>IF(Tabel1[[#This Row],[ID'#]]="","",+VLOOKUP(Tabel1[[#This Row],[ID'#]],'[1]Product overview'!$B:$P,13,FALSE))</f>
        <v/>
      </c>
      <c r="N134" s="2" t="str">
        <f>IF(Tabel1[[#This Row],[ID'#]]="","",+VLOOKUP(Tabel1[[#This Row],[ID'#]],'[1]Product overview'!$B:$P,14,FALSE))</f>
        <v/>
      </c>
      <c r="O134" s="2" t="str">
        <f>IF(Tabel1[[#This Row],[ID'#]]="","",+VLOOKUP(Tabel1[[#This Row],[ID'#]],'[1]Product overview'!$B:$P,15,FALSE))</f>
        <v/>
      </c>
    </row>
    <row r="135" spans="1:15">
      <c r="A135" s="98"/>
      <c r="B135" s="98"/>
      <c r="C135" s="119"/>
      <c r="D135" s="98"/>
      <c r="E135" s="98"/>
      <c r="F135" s="98" t="str">
        <f>IF(Tabel1[[#This Row],[ID'#]]="","",+VLOOKUP(Tabel1[[#This Row],[ID'#]],'[1]Product overview'!$B:$P,2,FALSE))</f>
        <v/>
      </c>
      <c r="G135" s="2" t="str">
        <f>IF(Tabel1[[#This Row],[ID'#]]="","",+VLOOKUP(Tabel1[[#This Row],[ID'#]],'[1]Product overview'!$B:$P,5,FALSE))</f>
        <v/>
      </c>
      <c r="H135" s="2" t="str">
        <f>IF(Tabel1[[#This Row],[ID'#]]="","",+VLOOKUP(Tabel1[[#This Row],[ID'#]],'[1]Product overview'!$B:$P,8,FALSE))</f>
        <v/>
      </c>
      <c r="I135" s="2" t="str">
        <f>IF(Tabel1[[#This Row],[ID'#]]="","",+VLOOKUP(Tabel1[[#This Row],[ID'#]],'[1]Product overview'!$B:$P,9,FALSE))</f>
        <v/>
      </c>
      <c r="J135" s="2" t="str">
        <f>IF(Tabel1[[#This Row],[ID'#]]="","",+VLOOKUP(Tabel1[[#This Row],[ID'#]],'[1]Product overview'!$B:$P,10,FALSE))</f>
        <v/>
      </c>
      <c r="K135" s="2" t="str">
        <f>IF(Tabel1[[#This Row],[ID'#]]="","",+VLOOKUP(Tabel1[[#This Row],[ID'#]],'[1]Product overview'!$B:$P,11,FALSE))</f>
        <v/>
      </c>
      <c r="L135" s="2" t="str">
        <f>IF(Tabel1[[#This Row],[ID'#]]="","",+VLOOKUP(Tabel1[[#This Row],[ID'#]],'[1]Product overview'!$B:$P,12,FALSE))</f>
        <v/>
      </c>
      <c r="M135" s="2" t="str">
        <f>IF(Tabel1[[#This Row],[ID'#]]="","",+VLOOKUP(Tabel1[[#This Row],[ID'#]],'[1]Product overview'!$B:$P,13,FALSE))</f>
        <v/>
      </c>
      <c r="N135" s="2" t="str">
        <f>IF(Tabel1[[#This Row],[ID'#]]="","",+VLOOKUP(Tabel1[[#This Row],[ID'#]],'[1]Product overview'!$B:$P,14,FALSE))</f>
        <v/>
      </c>
      <c r="O135" s="2" t="str">
        <f>IF(Tabel1[[#This Row],[ID'#]]="","",+VLOOKUP(Tabel1[[#This Row],[ID'#]],'[1]Product overview'!$B:$P,15,FALSE))</f>
        <v/>
      </c>
    </row>
    <row r="136" spans="1:15">
      <c r="A136" s="98"/>
      <c r="B136" s="98"/>
      <c r="C136" s="119"/>
      <c r="D136" s="98"/>
      <c r="E136" s="98"/>
      <c r="F136" s="98" t="str">
        <f>IF(Tabel1[[#This Row],[ID'#]]="","",+VLOOKUP(Tabel1[[#This Row],[ID'#]],'[1]Product overview'!$B:$P,2,FALSE))</f>
        <v/>
      </c>
      <c r="G136" s="2" t="str">
        <f>IF(Tabel1[[#This Row],[ID'#]]="","",+VLOOKUP(Tabel1[[#This Row],[ID'#]],'[1]Product overview'!$B:$P,5,FALSE))</f>
        <v/>
      </c>
      <c r="H136" s="2" t="str">
        <f>IF(Tabel1[[#This Row],[ID'#]]="","",+VLOOKUP(Tabel1[[#This Row],[ID'#]],'[1]Product overview'!$B:$P,8,FALSE))</f>
        <v/>
      </c>
      <c r="I136" s="2" t="str">
        <f>IF(Tabel1[[#This Row],[ID'#]]="","",+VLOOKUP(Tabel1[[#This Row],[ID'#]],'[1]Product overview'!$B:$P,9,FALSE))</f>
        <v/>
      </c>
      <c r="J136" s="2" t="str">
        <f>IF(Tabel1[[#This Row],[ID'#]]="","",+VLOOKUP(Tabel1[[#This Row],[ID'#]],'[1]Product overview'!$B:$P,10,FALSE))</f>
        <v/>
      </c>
      <c r="K136" s="2" t="str">
        <f>IF(Tabel1[[#This Row],[ID'#]]="","",+VLOOKUP(Tabel1[[#This Row],[ID'#]],'[1]Product overview'!$B:$P,11,FALSE))</f>
        <v/>
      </c>
      <c r="L136" s="2" t="str">
        <f>IF(Tabel1[[#This Row],[ID'#]]="","",+VLOOKUP(Tabel1[[#This Row],[ID'#]],'[1]Product overview'!$B:$P,12,FALSE))</f>
        <v/>
      </c>
      <c r="M136" s="2" t="str">
        <f>IF(Tabel1[[#This Row],[ID'#]]="","",+VLOOKUP(Tabel1[[#This Row],[ID'#]],'[1]Product overview'!$B:$P,13,FALSE))</f>
        <v/>
      </c>
      <c r="N136" s="2" t="str">
        <f>IF(Tabel1[[#This Row],[ID'#]]="","",+VLOOKUP(Tabel1[[#This Row],[ID'#]],'[1]Product overview'!$B:$P,14,FALSE))</f>
        <v/>
      </c>
      <c r="O136" s="2" t="str">
        <f>IF(Tabel1[[#This Row],[ID'#]]="","",+VLOOKUP(Tabel1[[#This Row],[ID'#]],'[1]Product overview'!$B:$P,15,FALSE))</f>
        <v/>
      </c>
    </row>
    <row r="137" spans="1:15">
      <c r="A137" s="98"/>
      <c r="B137" s="98"/>
      <c r="C137" s="119"/>
      <c r="D137" s="98"/>
      <c r="E137" s="98"/>
      <c r="F137" s="98" t="str">
        <f>IF(Tabel1[[#This Row],[ID'#]]="","",+VLOOKUP(Tabel1[[#This Row],[ID'#]],'[1]Product overview'!$B:$P,2,FALSE))</f>
        <v/>
      </c>
      <c r="G137" s="2" t="str">
        <f>IF(Tabel1[[#This Row],[ID'#]]="","",+VLOOKUP(Tabel1[[#This Row],[ID'#]],'[1]Product overview'!$B:$P,5,FALSE))</f>
        <v/>
      </c>
      <c r="H137" s="2" t="str">
        <f>IF(Tabel1[[#This Row],[ID'#]]="","",+VLOOKUP(Tabel1[[#This Row],[ID'#]],'[1]Product overview'!$B:$P,8,FALSE))</f>
        <v/>
      </c>
      <c r="I137" s="2" t="str">
        <f>IF(Tabel1[[#This Row],[ID'#]]="","",+VLOOKUP(Tabel1[[#This Row],[ID'#]],'[1]Product overview'!$B:$P,9,FALSE))</f>
        <v/>
      </c>
      <c r="J137" s="2" t="str">
        <f>IF(Tabel1[[#This Row],[ID'#]]="","",+VLOOKUP(Tabel1[[#This Row],[ID'#]],'[1]Product overview'!$B:$P,10,FALSE))</f>
        <v/>
      </c>
      <c r="K137" s="2" t="str">
        <f>IF(Tabel1[[#This Row],[ID'#]]="","",+VLOOKUP(Tabel1[[#This Row],[ID'#]],'[1]Product overview'!$B:$P,11,FALSE))</f>
        <v/>
      </c>
      <c r="L137" s="2" t="str">
        <f>IF(Tabel1[[#This Row],[ID'#]]="","",+VLOOKUP(Tabel1[[#This Row],[ID'#]],'[1]Product overview'!$B:$P,12,FALSE))</f>
        <v/>
      </c>
      <c r="M137" s="2" t="str">
        <f>IF(Tabel1[[#This Row],[ID'#]]="","",+VLOOKUP(Tabel1[[#This Row],[ID'#]],'[1]Product overview'!$B:$P,13,FALSE))</f>
        <v/>
      </c>
      <c r="N137" s="2" t="str">
        <f>IF(Tabel1[[#This Row],[ID'#]]="","",+VLOOKUP(Tabel1[[#This Row],[ID'#]],'[1]Product overview'!$B:$P,14,FALSE))</f>
        <v/>
      </c>
      <c r="O137" s="2" t="str">
        <f>IF(Tabel1[[#This Row],[ID'#]]="","",+VLOOKUP(Tabel1[[#This Row],[ID'#]],'[1]Product overview'!$B:$P,15,FALSE))</f>
        <v/>
      </c>
    </row>
    <row r="138" spans="1:15">
      <c r="A138" s="98"/>
      <c r="B138" s="98"/>
      <c r="C138" s="119"/>
      <c r="D138" s="98"/>
      <c r="E138" s="98"/>
      <c r="F138" s="98" t="str">
        <f>IF(Tabel1[[#This Row],[ID'#]]="","",+VLOOKUP(Tabel1[[#This Row],[ID'#]],'[1]Product overview'!$B:$P,2,FALSE))</f>
        <v/>
      </c>
      <c r="G138" s="2" t="str">
        <f>IF(Tabel1[[#This Row],[ID'#]]="","",+VLOOKUP(Tabel1[[#This Row],[ID'#]],'[1]Product overview'!$B:$P,5,FALSE))</f>
        <v/>
      </c>
      <c r="H138" s="2" t="str">
        <f>IF(Tabel1[[#This Row],[ID'#]]="","",+VLOOKUP(Tabel1[[#This Row],[ID'#]],'[1]Product overview'!$B:$P,8,FALSE))</f>
        <v/>
      </c>
      <c r="I138" s="2" t="str">
        <f>IF(Tabel1[[#This Row],[ID'#]]="","",+VLOOKUP(Tabel1[[#This Row],[ID'#]],'[1]Product overview'!$B:$P,9,FALSE))</f>
        <v/>
      </c>
      <c r="J138" s="2" t="str">
        <f>IF(Tabel1[[#This Row],[ID'#]]="","",+VLOOKUP(Tabel1[[#This Row],[ID'#]],'[1]Product overview'!$B:$P,10,FALSE))</f>
        <v/>
      </c>
      <c r="K138" s="2" t="str">
        <f>IF(Tabel1[[#This Row],[ID'#]]="","",+VLOOKUP(Tabel1[[#This Row],[ID'#]],'[1]Product overview'!$B:$P,11,FALSE))</f>
        <v/>
      </c>
      <c r="L138" s="2" t="str">
        <f>IF(Tabel1[[#This Row],[ID'#]]="","",+VLOOKUP(Tabel1[[#This Row],[ID'#]],'[1]Product overview'!$B:$P,12,FALSE))</f>
        <v/>
      </c>
      <c r="M138" s="2" t="str">
        <f>IF(Tabel1[[#This Row],[ID'#]]="","",+VLOOKUP(Tabel1[[#This Row],[ID'#]],'[1]Product overview'!$B:$P,13,FALSE))</f>
        <v/>
      </c>
      <c r="N138" s="2" t="str">
        <f>IF(Tabel1[[#This Row],[ID'#]]="","",+VLOOKUP(Tabel1[[#This Row],[ID'#]],'[1]Product overview'!$B:$P,14,FALSE))</f>
        <v/>
      </c>
      <c r="O138" s="2" t="str">
        <f>IF(Tabel1[[#This Row],[ID'#]]="","",+VLOOKUP(Tabel1[[#This Row],[ID'#]],'[1]Product overview'!$B:$P,15,FALSE))</f>
        <v/>
      </c>
    </row>
    <row r="139" spans="1:15">
      <c r="A139" s="98"/>
      <c r="B139" s="98"/>
      <c r="C139" s="119"/>
      <c r="D139" s="98"/>
      <c r="E139" s="98"/>
      <c r="F139" s="98" t="str">
        <f>IF(Tabel1[[#This Row],[ID'#]]="","",+VLOOKUP(Tabel1[[#This Row],[ID'#]],'[1]Product overview'!$B:$P,2,FALSE))</f>
        <v/>
      </c>
      <c r="G139" s="2" t="str">
        <f>IF(Tabel1[[#This Row],[ID'#]]="","",+VLOOKUP(Tabel1[[#This Row],[ID'#]],'[1]Product overview'!$B:$P,5,FALSE))</f>
        <v/>
      </c>
      <c r="H139" s="2" t="str">
        <f>IF(Tabel1[[#This Row],[ID'#]]="","",+VLOOKUP(Tabel1[[#This Row],[ID'#]],'[1]Product overview'!$B:$P,8,FALSE))</f>
        <v/>
      </c>
      <c r="I139" s="2" t="str">
        <f>IF(Tabel1[[#This Row],[ID'#]]="","",+VLOOKUP(Tabel1[[#This Row],[ID'#]],'[1]Product overview'!$B:$P,9,FALSE))</f>
        <v/>
      </c>
      <c r="J139" s="2" t="str">
        <f>IF(Tabel1[[#This Row],[ID'#]]="","",+VLOOKUP(Tabel1[[#This Row],[ID'#]],'[1]Product overview'!$B:$P,10,FALSE))</f>
        <v/>
      </c>
      <c r="K139" s="2" t="str">
        <f>IF(Tabel1[[#This Row],[ID'#]]="","",+VLOOKUP(Tabel1[[#This Row],[ID'#]],'[1]Product overview'!$B:$P,11,FALSE))</f>
        <v/>
      </c>
      <c r="L139" s="2" t="str">
        <f>IF(Tabel1[[#This Row],[ID'#]]="","",+VLOOKUP(Tabel1[[#This Row],[ID'#]],'[1]Product overview'!$B:$P,12,FALSE))</f>
        <v/>
      </c>
      <c r="M139" s="2" t="str">
        <f>IF(Tabel1[[#This Row],[ID'#]]="","",+VLOOKUP(Tabel1[[#This Row],[ID'#]],'[1]Product overview'!$B:$P,13,FALSE))</f>
        <v/>
      </c>
      <c r="N139" s="2" t="str">
        <f>IF(Tabel1[[#This Row],[ID'#]]="","",+VLOOKUP(Tabel1[[#This Row],[ID'#]],'[1]Product overview'!$B:$P,14,FALSE))</f>
        <v/>
      </c>
      <c r="O139" s="2" t="str">
        <f>IF(Tabel1[[#This Row],[ID'#]]="","",+VLOOKUP(Tabel1[[#This Row],[ID'#]],'[1]Product overview'!$B:$P,15,FALSE))</f>
        <v/>
      </c>
    </row>
    <row r="140" spans="1:15">
      <c r="A140" s="98"/>
      <c r="B140" s="98"/>
      <c r="C140" s="119"/>
      <c r="D140" s="98"/>
      <c r="E140" s="98"/>
      <c r="F140" s="98" t="str">
        <f>IF(Tabel1[[#This Row],[ID'#]]="","",+VLOOKUP(Tabel1[[#This Row],[ID'#]],'[1]Product overview'!$B:$P,2,FALSE))</f>
        <v/>
      </c>
      <c r="G140" s="2" t="str">
        <f>IF(Tabel1[[#This Row],[ID'#]]="","",+VLOOKUP(Tabel1[[#This Row],[ID'#]],'[1]Product overview'!$B:$P,5,FALSE))</f>
        <v/>
      </c>
      <c r="H140" s="2" t="str">
        <f>IF(Tabel1[[#This Row],[ID'#]]="","",+VLOOKUP(Tabel1[[#This Row],[ID'#]],'[1]Product overview'!$B:$P,8,FALSE))</f>
        <v/>
      </c>
      <c r="I140" s="2" t="str">
        <f>IF(Tabel1[[#This Row],[ID'#]]="","",+VLOOKUP(Tabel1[[#This Row],[ID'#]],'[1]Product overview'!$B:$P,9,FALSE))</f>
        <v/>
      </c>
      <c r="J140" s="2" t="str">
        <f>IF(Tabel1[[#This Row],[ID'#]]="","",+VLOOKUP(Tabel1[[#This Row],[ID'#]],'[1]Product overview'!$B:$P,10,FALSE))</f>
        <v/>
      </c>
      <c r="K140" s="2" t="str">
        <f>IF(Tabel1[[#This Row],[ID'#]]="","",+VLOOKUP(Tabel1[[#This Row],[ID'#]],'[1]Product overview'!$B:$P,11,FALSE))</f>
        <v/>
      </c>
      <c r="L140" s="2" t="str">
        <f>IF(Tabel1[[#This Row],[ID'#]]="","",+VLOOKUP(Tabel1[[#This Row],[ID'#]],'[1]Product overview'!$B:$P,12,FALSE))</f>
        <v/>
      </c>
      <c r="M140" s="2" t="str">
        <f>IF(Tabel1[[#This Row],[ID'#]]="","",+VLOOKUP(Tabel1[[#This Row],[ID'#]],'[1]Product overview'!$B:$P,13,FALSE))</f>
        <v/>
      </c>
      <c r="N140" s="2" t="str">
        <f>IF(Tabel1[[#This Row],[ID'#]]="","",+VLOOKUP(Tabel1[[#This Row],[ID'#]],'[1]Product overview'!$B:$P,14,FALSE))</f>
        <v/>
      </c>
      <c r="O140" s="2" t="str">
        <f>IF(Tabel1[[#This Row],[ID'#]]="","",+VLOOKUP(Tabel1[[#This Row],[ID'#]],'[1]Product overview'!$B:$P,15,FALSE))</f>
        <v/>
      </c>
    </row>
    <row r="141" spans="1:15">
      <c r="A141" s="98"/>
      <c r="B141" s="98"/>
      <c r="C141" s="119"/>
      <c r="D141" s="98"/>
      <c r="E141" s="98"/>
      <c r="F141" s="98" t="str">
        <f>IF(Tabel1[[#This Row],[ID'#]]="","",+VLOOKUP(Tabel1[[#This Row],[ID'#]],'[1]Product overview'!$B:$P,2,FALSE))</f>
        <v/>
      </c>
      <c r="G141" s="2" t="str">
        <f>IF(Tabel1[[#This Row],[ID'#]]="","",+VLOOKUP(Tabel1[[#This Row],[ID'#]],'[1]Product overview'!$B:$P,5,FALSE))</f>
        <v/>
      </c>
      <c r="H141" s="2" t="str">
        <f>IF(Tabel1[[#This Row],[ID'#]]="","",+VLOOKUP(Tabel1[[#This Row],[ID'#]],'[1]Product overview'!$B:$P,8,FALSE))</f>
        <v/>
      </c>
      <c r="I141" s="2" t="str">
        <f>IF(Tabel1[[#This Row],[ID'#]]="","",+VLOOKUP(Tabel1[[#This Row],[ID'#]],'[1]Product overview'!$B:$P,9,FALSE))</f>
        <v/>
      </c>
      <c r="J141" s="2" t="str">
        <f>IF(Tabel1[[#This Row],[ID'#]]="","",+VLOOKUP(Tabel1[[#This Row],[ID'#]],'[1]Product overview'!$B:$P,10,FALSE))</f>
        <v/>
      </c>
      <c r="K141" s="2" t="str">
        <f>IF(Tabel1[[#This Row],[ID'#]]="","",+VLOOKUP(Tabel1[[#This Row],[ID'#]],'[1]Product overview'!$B:$P,11,FALSE))</f>
        <v/>
      </c>
      <c r="L141" s="2" t="str">
        <f>IF(Tabel1[[#This Row],[ID'#]]="","",+VLOOKUP(Tabel1[[#This Row],[ID'#]],'[1]Product overview'!$B:$P,12,FALSE))</f>
        <v/>
      </c>
      <c r="M141" s="2" t="str">
        <f>IF(Tabel1[[#This Row],[ID'#]]="","",+VLOOKUP(Tabel1[[#This Row],[ID'#]],'[1]Product overview'!$B:$P,13,FALSE))</f>
        <v/>
      </c>
      <c r="N141" s="2" t="str">
        <f>IF(Tabel1[[#This Row],[ID'#]]="","",+VLOOKUP(Tabel1[[#This Row],[ID'#]],'[1]Product overview'!$B:$P,14,FALSE))</f>
        <v/>
      </c>
      <c r="O141" s="2" t="str">
        <f>IF(Tabel1[[#This Row],[ID'#]]="","",+VLOOKUP(Tabel1[[#This Row],[ID'#]],'[1]Product overview'!$B:$P,15,FALSE))</f>
        <v/>
      </c>
    </row>
    <row r="142" spans="1:15">
      <c r="A142" s="98"/>
      <c r="B142" s="98"/>
      <c r="C142" s="119"/>
      <c r="D142" s="98"/>
      <c r="E142" s="98"/>
      <c r="F142" s="98" t="str">
        <f>IF(Tabel1[[#This Row],[ID'#]]="","",+VLOOKUP(Tabel1[[#This Row],[ID'#]],'[1]Product overview'!$B:$P,2,FALSE))</f>
        <v/>
      </c>
      <c r="G142" s="2" t="str">
        <f>IF(Tabel1[[#This Row],[ID'#]]="","",+VLOOKUP(Tabel1[[#This Row],[ID'#]],'[1]Product overview'!$B:$P,5,FALSE))</f>
        <v/>
      </c>
      <c r="H142" s="2" t="str">
        <f>IF(Tabel1[[#This Row],[ID'#]]="","",+VLOOKUP(Tabel1[[#This Row],[ID'#]],'[1]Product overview'!$B:$P,8,FALSE))</f>
        <v/>
      </c>
      <c r="I142" s="2" t="str">
        <f>IF(Tabel1[[#This Row],[ID'#]]="","",+VLOOKUP(Tabel1[[#This Row],[ID'#]],'[1]Product overview'!$B:$P,9,FALSE))</f>
        <v/>
      </c>
      <c r="J142" s="2" t="str">
        <f>IF(Tabel1[[#This Row],[ID'#]]="","",+VLOOKUP(Tabel1[[#This Row],[ID'#]],'[1]Product overview'!$B:$P,10,FALSE))</f>
        <v/>
      </c>
      <c r="K142" s="2" t="str">
        <f>IF(Tabel1[[#This Row],[ID'#]]="","",+VLOOKUP(Tabel1[[#This Row],[ID'#]],'[1]Product overview'!$B:$P,11,FALSE))</f>
        <v/>
      </c>
      <c r="L142" s="2" t="str">
        <f>IF(Tabel1[[#This Row],[ID'#]]="","",+VLOOKUP(Tabel1[[#This Row],[ID'#]],'[1]Product overview'!$B:$P,12,FALSE))</f>
        <v/>
      </c>
      <c r="M142" s="2" t="str">
        <f>IF(Tabel1[[#This Row],[ID'#]]="","",+VLOOKUP(Tabel1[[#This Row],[ID'#]],'[1]Product overview'!$B:$P,13,FALSE))</f>
        <v/>
      </c>
      <c r="N142" s="2" t="str">
        <f>IF(Tabel1[[#This Row],[ID'#]]="","",+VLOOKUP(Tabel1[[#This Row],[ID'#]],'[1]Product overview'!$B:$P,14,FALSE))</f>
        <v/>
      </c>
      <c r="O142" s="2" t="str">
        <f>IF(Tabel1[[#This Row],[ID'#]]="","",+VLOOKUP(Tabel1[[#This Row],[ID'#]],'[1]Product overview'!$B:$P,15,FALSE))</f>
        <v/>
      </c>
    </row>
    <row r="143" spans="1:15">
      <c r="A143" s="98"/>
      <c r="B143" s="98"/>
      <c r="C143" s="119"/>
      <c r="D143" s="98"/>
      <c r="E143" s="98"/>
      <c r="F143" s="98" t="str">
        <f>IF(Tabel1[[#This Row],[ID'#]]="","",+VLOOKUP(Tabel1[[#This Row],[ID'#]],'[1]Product overview'!$B:$P,2,FALSE))</f>
        <v/>
      </c>
      <c r="G143" s="2" t="str">
        <f>IF(Tabel1[[#This Row],[ID'#]]="","",+VLOOKUP(Tabel1[[#This Row],[ID'#]],'[1]Product overview'!$B:$P,5,FALSE))</f>
        <v/>
      </c>
      <c r="H143" s="2" t="str">
        <f>IF(Tabel1[[#This Row],[ID'#]]="","",+VLOOKUP(Tabel1[[#This Row],[ID'#]],'[1]Product overview'!$B:$P,8,FALSE))</f>
        <v/>
      </c>
      <c r="I143" s="2" t="str">
        <f>IF(Tabel1[[#This Row],[ID'#]]="","",+VLOOKUP(Tabel1[[#This Row],[ID'#]],'[1]Product overview'!$B:$P,9,FALSE))</f>
        <v/>
      </c>
      <c r="J143" s="2" t="str">
        <f>IF(Tabel1[[#This Row],[ID'#]]="","",+VLOOKUP(Tabel1[[#This Row],[ID'#]],'[1]Product overview'!$B:$P,10,FALSE))</f>
        <v/>
      </c>
      <c r="K143" s="2" t="str">
        <f>IF(Tabel1[[#This Row],[ID'#]]="","",+VLOOKUP(Tabel1[[#This Row],[ID'#]],'[1]Product overview'!$B:$P,11,FALSE))</f>
        <v/>
      </c>
      <c r="L143" s="2" t="str">
        <f>IF(Tabel1[[#This Row],[ID'#]]="","",+VLOOKUP(Tabel1[[#This Row],[ID'#]],'[1]Product overview'!$B:$P,12,FALSE))</f>
        <v/>
      </c>
      <c r="M143" s="2" t="str">
        <f>IF(Tabel1[[#This Row],[ID'#]]="","",+VLOOKUP(Tabel1[[#This Row],[ID'#]],'[1]Product overview'!$B:$P,13,FALSE))</f>
        <v/>
      </c>
      <c r="N143" s="2" t="str">
        <f>IF(Tabel1[[#This Row],[ID'#]]="","",+VLOOKUP(Tabel1[[#This Row],[ID'#]],'[1]Product overview'!$B:$P,14,FALSE))</f>
        <v/>
      </c>
      <c r="O143" s="2" t="str">
        <f>IF(Tabel1[[#This Row],[ID'#]]="","",+VLOOKUP(Tabel1[[#This Row],[ID'#]],'[1]Product overview'!$B:$P,15,FALSE))</f>
        <v/>
      </c>
    </row>
    <row r="144" spans="1:15">
      <c r="A144" s="98"/>
      <c r="B144" s="98"/>
      <c r="C144" s="119"/>
      <c r="D144" s="98"/>
      <c r="E144" s="98"/>
      <c r="F144" s="98" t="str">
        <f>IF(Tabel1[[#This Row],[ID'#]]="","",+VLOOKUP(Tabel1[[#This Row],[ID'#]],'[1]Product overview'!$B:$P,2,FALSE))</f>
        <v/>
      </c>
      <c r="G144" s="2" t="str">
        <f>IF(Tabel1[[#This Row],[ID'#]]="","",+VLOOKUP(Tabel1[[#This Row],[ID'#]],'[1]Product overview'!$B:$P,5,FALSE))</f>
        <v/>
      </c>
      <c r="H144" s="2" t="str">
        <f>IF(Tabel1[[#This Row],[ID'#]]="","",+VLOOKUP(Tabel1[[#This Row],[ID'#]],'[1]Product overview'!$B:$P,8,FALSE))</f>
        <v/>
      </c>
      <c r="I144" s="2" t="str">
        <f>IF(Tabel1[[#This Row],[ID'#]]="","",+VLOOKUP(Tabel1[[#This Row],[ID'#]],'[1]Product overview'!$B:$P,9,FALSE))</f>
        <v/>
      </c>
      <c r="J144" s="2" t="str">
        <f>IF(Tabel1[[#This Row],[ID'#]]="","",+VLOOKUP(Tabel1[[#This Row],[ID'#]],'[1]Product overview'!$B:$P,10,FALSE))</f>
        <v/>
      </c>
      <c r="K144" s="2" t="str">
        <f>IF(Tabel1[[#This Row],[ID'#]]="","",+VLOOKUP(Tabel1[[#This Row],[ID'#]],'[1]Product overview'!$B:$P,11,FALSE))</f>
        <v/>
      </c>
      <c r="L144" s="2" t="str">
        <f>IF(Tabel1[[#This Row],[ID'#]]="","",+VLOOKUP(Tabel1[[#This Row],[ID'#]],'[1]Product overview'!$B:$P,12,FALSE))</f>
        <v/>
      </c>
      <c r="M144" s="2" t="str">
        <f>IF(Tabel1[[#This Row],[ID'#]]="","",+VLOOKUP(Tabel1[[#This Row],[ID'#]],'[1]Product overview'!$B:$P,13,FALSE))</f>
        <v/>
      </c>
      <c r="N144" s="2" t="str">
        <f>IF(Tabel1[[#This Row],[ID'#]]="","",+VLOOKUP(Tabel1[[#This Row],[ID'#]],'[1]Product overview'!$B:$P,14,FALSE))</f>
        <v/>
      </c>
      <c r="O144" s="2" t="str">
        <f>IF(Tabel1[[#This Row],[ID'#]]="","",+VLOOKUP(Tabel1[[#This Row],[ID'#]],'[1]Product overview'!$B:$P,15,FALSE))</f>
        <v/>
      </c>
    </row>
    <row r="145" spans="1:15">
      <c r="A145" s="98"/>
      <c r="B145" s="98"/>
      <c r="C145" s="119"/>
      <c r="D145" s="98"/>
      <c r="E145" s="98"/>
      <c r="F145" s="98" t="str">
        <f>IF(Tabel1[[#This Row],[ID'#]]="","",+VLOOKUP(Tabel1[[#This Row],[ID'#]],'[1]Product overview'!$B:$P,2,FALSE))</f>
        <v/>
      </c>
      <c r="G145" s="2" t="str">
        <f>IF(Tabel1[[#This Row],[ID'#]]="","",+VLOOKUP(Tabel1[[#This Row],[ID'#]],'[1]Product overview'!$B:$P,5,FALSE))</f>
        <v/>
      </c>
      <c r="H145" s="2" t="str">
        <f>IF(Tabel1[[#This Row],[ID'#]]="","",+VLOOKUP(Tabel1[[#This Row],[ID'#]],'[1]Product overview'!$B:$P,8,FALSE))</f>
        <v/>
      </c>
      <c r="I145" s="2" t="str">
        <f>IF(Tabel1[[#This Row],[ID'#]]="","",+VLOOKUP(Tabel1[[#This Row],[ID'#]],'[1]Product overview'!$B:$P,9,FALSE))</f>
        <v/>
      </c>
      <c r="J145" s="2" t="str">
        <f>IF(Tabel1[[#This Row],[ID'#]]="","",+VLOOKUP(Tabel1[[#This Row],[ID'#]],'[1]Product overview'!$B:$P,10,FALSE))</f>
        <v/>
      </c>
      <c r="K145" s="2" t="str">
        <f>IF(Tabel1[[#This Row],[ID'#]]="","",+VLOOKUP(Tabel1[[#This Row],[ID'#]],'[1]Product overview'!$B:$P,11,FALSE))</f>
        <v/>
      </c>
      <c r="L145" s="2" t="str">
        <f>IF(Tabel1[[#This Row],[ID'#]]="","",+VLOOKUP(Tabel1[[#This Row],[ID'#]],'[1]Product overview'!$B:$P,12,FALSE))</f>
        <v/>
      </c>
      <c r="M145" s="2" t="str">
        <f>IF(Tabel1[[#This Row],[ID'#]]="","",+VLOOKUP(Tabel1[[#This Row],[ID'#]],'[1]Product overview'!$B:$P,13,FALSE))</f>
        <v/>
      </c>
      <c r="N145" s="2" t="str">
        <f>IF(Tabel1[[#This Row],[ID'#]]="","",+VLOOKUP(Tabel1[[#This Row],[ID'#]],'[1]Product overview'!$B:$P,14,FALSE))</f>
        <v/>
      </c>
      <c r="O145" s="2" t="str">
        <f>IF(Tabel1[[#This Row],[ID'#]]="","",+VLOOKUP(Tabel1[[#This Row],[ID'#]],'[1]Product overview'!$B:$P,15,FALSE))</f>
        <v/>
      </c>
    </row>
    <row r="146" spans="1:15">
      <c r="A146" s="98"/>
      <c r="B146" s="98"/>
      <c r="C146" s="119"/>
      <c r="D146" s="98"/>
      <c r="E146" s="98"/>
      <c r="F146" s="98" t="str">
        <f>IF(Tabel1[[#This Row],[ID'#]]="","",+VLOOKUP(Tabel1[[#This Row],[ID'#]],'[1]Product overview'!$B:$P,2,FALSE))</f>
        <v/>
      </c>
      <c r="G146" s="2" t="str">
        <f>IF(Tabel1[[#This Row],[ID'#]]="","",+VLOOKUP(Tabel1[[#This Row],[ID'#]],'[1]Product overview'!$B:$P,5,FALSE))</f>
        <v/>
      </c>
      <c r="H146" s="2" t="str">
        <f>IF(Tabel1[[#This Row],[ID'#]]="","",+VLOOKUP(Tabel1[[#This Row],[ID'#]],'[1]Product overview'!$B:$P,8,FALSE))</f>
        <v/>
      </c>
      <c r="I146" s="2" t="str">
        <f>IF(Tabel1[[#This Row],[ID'#]]="","",+VLOOKUP(Tabel1[[#This Row],[ID'#]],'[1]Product overview'!$B:$P,9,FALSE))</f>
        <v/>
      </c>
      <c r="J146" s="2" t="str">
        <f>IF(Tabel1[[#This Row],[ID'#]]="","",+VLOOKUP(Tabel1[[#This Row],[ID'#]],'[1]Product overview'!$B:$P,10,FALSE))</f>
        <v/>
      </c>
      <c r="K146" s="2" t="str">
        <f>IF(Tabel1[[#This Row],[ID'#]]="","",+VLOOKUP(Tabel1[[#This Row],[ID'#]],'[1]Product overview'!$B:$P,11,FALSE))</f>
        <v/>
      </c>
      <c r="L146" s="2" t="str">
        <f>IF(Tabel1[[#This Row],[ID'#]]="","",+VLOOKUP(Tabel1[[#This Row],[ID'#]],'[1]Product overview'!$B:$P,12,FALSE))</f>
        <v/>
      </c>
      <c r="M146" s="2" t="str">
        <f>IF(Tabel1[[#This Row],[ID'#]]="","",+VLOOKUP(Tabel1[[#This Row],[ID'#]],'[1]Product overview'!$B:$P,13,FALSE))</f>
        <v/>
      </c>
      <c r="N146" s="2" t="str">
        <f>IF(Tabel1[[#This Row],[ID'#]]="","",+VLOOKUP(Tabel1[[#This Row],[ID'#]],'[1]Product overview'!$B:$P,14,FALSE))</f>
        <v/>
      </c>
      <c r="O146" s="2" t="str">
        <f>IF(Tabel1[[#This Row],[ID'#]]="","",+VLOOKUP(Tabel1[[#This Row],[ID'#]],'[1]Product overview'!$B:$P,15,FALSE))</f>
        <v/>
      </c>
    </row>
    <row r="147" spans="1:15">
      <c r="A147" s="98"/>
      <c r="B147" s="98"/>
      <c r="C147" s="119"/>
      <c r="D147" s="98"/>
      <c r="E147" s="98"/>
      <c r="F147" s="98" t="str">
        <f>IF(Tabel1[[#This Row],[ID'#]]="","",+VLOOKUP(Tabel1[[#This Row],[ID'#]],'[1]Product overview'!$B:$P,2,FALSE))</f>
        <v/>
      </c>
      <c r="G147" s="2" t="str">
        <f>IF(Tabel1[[#This Row],[ID'#]]="","",+VLOOKUP(Tabel1[[#This Row],[ID'#]],'[1]Product overview'!$B:$P,5,FALSE))</f>
        <v/>
      </c>
      <c r="H147" s="2" t="str">
        <f>IF(Tabel1[[#This Row],[ID'#]]="","",+VLOOKUP(Tabel1[[#This Row],[ID'#]],'[1]Product overview'!$B:$P,8,FALSE))</f>
        <v/>
      </c>
      <c r="I147" s="2" t="str">
        <f>IF(Tabel1[[#This Row],[ID'#]]="","",+VLOOKUP(Tabel1[[#This Row],[ID'#]],'[1]Product overview'!$B:$P,9,FALSE))</f>
        <v/>
      </c>
      <c r="J147" s="2" t="str">
        <f>IF(Tabel1[[#This Row],[ID'#]]="","",+VLOOKUP(Tabel1[[#This Row],[ID'#]],'[1]Product overview'!$B:$P,10,FALSE))</f>
        <v/>
      </c>
      <c r="K147" s="2" t="str">
        <f>IF(Tabel1[[#This Row],[ID'#]]="","",+VLOOKUP(Tabel1[[#This Row],[ID'#]],'[1]Product overview'!$B:$P,11,FALSE))</f>
        <v/>
      </c>
      <c r="L147" s="2" t="str">
        <f>IF(Tabel1[[#This Row],[ID'#]]="","",+VLOOKUP(Tabel1[[#This Row],[ID'#]],'[1]Product overview'!$B:$P,12,FALSE))</f>
        <v/>
      </c>
      <c r="M147" s="2" t="str">
        <f>IF(Tabel1[[#This Row],[ID'#]]="","",+VLOOKUP(Tabel1[[#This Row],[ID'#]],'[1]Product overview'!$B:$P,13,FALSE))</f>
        <v/>
      </c>
      <c r="N147" s="2" t="str">
        <f>IF(Tabel1[[#This Row],[ID'#]]="","",+VLOOKUP(Tabel1[[#This Row],[ID'#]],'[1]Product overview'!$B:$P,14,FALSE))</f>
        <v/>
      </c>
      <c r="O147" s="2" t="str">
        <f>IF(Tabel1[[#This Row],[ID'#]]="","",+VLOOKUP(Tabel1[[#This Row],[ID'#]],'[1]Product overview'!$B:$P,15,FALSE))</f>
        <v/>
      </c>
    </row>
    <row r="148" spans="1:15">
      <c r="A148" s="98"/>
      <c r="B148" s="98"/>
      <c r="C148" s="119"/>
      <c r="D148" s="98"/>
      <c r="E148" s="98"/>
      <c r="F148" s="98" t="str">
        <f>IF(Tabel1[[#This Row],[ID'#]]="","",+VLOOKUP(Tabel1[[#This Row],[ID'#]],'[1]Product overview'!$B:$P,2,FALSE))</f>
        <v/>
      </c>
      <c r="G148" s="2" t="str">
        <f>IF(Tabel1[[#This Row],[ID'#]]="","",+VLOOKUP(Tabel1[[#This Row],[ID'#]],'[1]Product overview'!$B:$P,5,FALSE))</f>
        <v/>
      </c>
      <c r="H148" s="2" t="str">
        <f>IF(Tabel1[[#This Row],[ID'#]]="","",+VLOOKUP(Tabel1[[#This Row],[ID'#]],'[1]Product overview'!$B:$P,8,FALSE))</f>
        <v/>
      </c>
      <c r="I148" s="2" t="str">
        <f>IF(Tabel1[[#This Row],[ID'#]]="","",+VLOOKUP(Tabel1[[#This Row],[ID'#]],'[1]Product overview'!$B:$P,9,FALSE))</f>
        <v/>
      </c>
      <c r="J148" s="2" t="str">
        <f>IF(Tabel1[[#This Row],[ID'#]]="","",+VLOOKUP(Tabel1[[#This Row],[ID'#]],'[1]Product overview'!$B:$P,10,FALSE))</f>
        <v/>
      </c>
      <c r="K148" s="2" t="str">
        <f>IF(Tabel1[[#This Row],[ID'#]]="","",+VLOOKUP(Tabel1[[#This Row],[ID'#]],'[1]Product overview'!$B:$P,11,FALSE))</f>
        <v/>
      </c>
      <c r="L148" s="2" t="str">
        <f>IF(Tabel1[[#This Row],[ID'#]]="","",+VLOOKUP(Tabel1[[#This Row],[ID'#]],'[1]Product overview'!$B:$P,12,FALSE))</f>
        <v/>
      </c>
      <c r="M148" s="2" t="str">
        <f>IF(Tabel1[[#This Row],[ID'#]]="","",+VLOOKUP(Tabel1[[#This Row],[ID'#]],'[1]Product overview'!$B:$P,13,FALSE))</f>
        <v/>
      </c>
      <c r="N148" s="2" t="str">
        <f>IF(Tabel1[[#This Row],[ID'#]]="","",+VLOOKUP(Tabel1[[#This Row],[ID'#]],'[1]Product overview'!$B:$P,14,FALSE))</f>
        <v/>
      </c>
      <c r="O148" s="2" t="str">
        <f>IF(Tabel1[[#This Row],[ID'#]]="","",+VLOOKUP(Tabel1[[#This Row],[ID'#]],'[1]Product overview'!$B:$P,15,FALSE))</f>
        <v/>
      </c>
    </row>
    <row r="149" spans="1:15">
      <c r="A149" s="98"/>
      <c r="B149" s="98"/>
      <c r="C149" s="119"/>
      <c r="D149" s="98"/>
      <c r="E149" s="98"/>
      <c r="F149" s="98" t="str">
        <f>IF(Tabel1[[#This Row],[ID'#]]="","",+VLOOKUP(Tabel1[[#This Row],[ID'#]],'[1]Product overview'!$B:$P,2,FALSE))</f>
        <v/>
      </c>
      <c r="G149" s="2" t="str">
        <f>IF(Tabel1[[#This Row],[ID'#]]="","",+VLOOKUP(Tabel1[[#This Row],[ID'#]],'[1]Product overview'!$B:$P,5,FALSE))</f>
        <v/>
      </c>
      <c r="H149" s="2" t="str">
        <f>IF(Tabel1[[#This Row],[ID'#]]="","",+VLOOKUP(Tabel1[[#This Row],[ID'#]],'[1]Product overview'!$B:$P,8,FALSE))</f>
        <v/>
      </c>
      <c r="I149" s="2" t="str">
        <f>IF(Tabel1[[#This Row],[ID'#]]="","",+VLOOKUP(Tabel1[[#This Row],[ID'#]],'[1]Product overview'!$B:$P,9,FALSE))</f>
        <v/>
      </c>
      <c r="J149" s="2" t="str">
        <f>IF(Tabel1[[#This Row],[ID'#]]="","",+VLOOKUP(Tabel1[[#This Row],[ID'#]],'[1]Product overview'!$B:$P,10,FALSE))</f>
        <v/>
      </c>
      <c r="K149" s="2" t="str">
        <f>IF(Tabel1[[#This Row],[ID'#]]="","",+VLOOKUP(Tabel1[[#This Row],[ID'#]],'[1]Product overview'!$B:$P,11,FALSE))</f>
        <v/>
      </c>
      <c r="L149" s="2" t="str">
        <f>IF(Tabel1[[#This Row],[ID'#]]="","",+VLOOKUP(Tabel1[[#This Row],[ID'#]],'[1]Product overview'!$B:$P,12,FALSE))</f>
        <v/>
      </c>
      <c r="M149" s="2" t="str">
        <f>IF(Tabel1[[#This Row],[ID'#]]="","",+VLOOKUP(Tabel1[[#This Row],[ID'#]],'[1]Product overview'!$B:$P,13,FALSE))</f>
        <v/>
      </c>
      <c r="N149" s="2" t="str">
        <f>IF(Tabel1[[#This Row],[ID'#]]="","",+VLOOKUP(Tabel1[[#This Row],[ID'#]],'[1]Product overview'!$B:$P,14,FALSE))</f>
        <v/>
      </c>
      <c r="O149" s="2" t="str">
        <f>IF(Tabel1[[#This Row],[ID'#]]="","",+VLOOKUP(Tabel1[[#This Row],[ID'#]],'[1]Product overview'!$B:$P,15,FALSE))</f>
        <v/>
      </c>
    </row>
    <row r="150" spans="1:15">
      <c r="A150" s="98"/>
      <c r="B150" s="98"/>
      <c r="C150" s="119"/>
      <c r="D150" s="98"/>
      <c r="E150" s="98"/>
      <c r="F150" s="98" t="str">
        <f>IF(Tabel1[[#This Row],[ID'#]]="","",+VLOOKUP(Tabel1[[#This Row],[ID'#]],'[1]Product overview'!$B:$P,2,FALSE))</f>
        <v/>
      </c>
      <c r="G150" s="2" t="str">
        <f>IF(Tabel1[[#This Row],[ID'#]]="","",+VLOOKUP(Tabel1[[#This Row],[ID'#]],'[1]Product overview'!$B:$P,5,FALSE))</f>
        <v/>
      </c>
      <c r="H150" s="2" t="str">
        <f>IF(Tabel1[[#This Row],[ID'#]]="","",+VLOOKUP(Tabel1[[#This Row],[ID'#]],'[1]Product overview'!$B:$P,8,FALSE))</f>
        <v/>
      </c>
      <c r="I150" s="2" t="str">
        <f>IF(Tabel1[[#This Row],[ID'#]]="","",+VLOOKUP(Tabel1[[#This Row],[ID'#]],'[1]Product overview'!$B:$P,9,FALSE))</f>
        <v/>
      </c>
      <c r="J150" s="2" t="str">
        <f>IF(Tabel1[[#This Row],[ID'#]]="","",+VLOOKUP(Tabel1[[#This Row],[ID'#]],'[1]Product overview'!$B:$P,10,FALSE))</f>
        <v/>
      </c>
      <c r="K150" s="2" t="str">
        <f>IF(Tabel1[[#This Row],[ID'#]]="","",+VLOOKUP(Tabel1[[#This Row],[ID'#]],'[1]Product overview'!$B:$P,11,FALSE))</f>
        <v/>
      </c>
      <c r="L150" s="2" t="str">
        <f>IF(Tabel1[[#This Row],[ID'#]]="","",+VLOOKUP(Tabel1[[#This Row],[ID'#]],'[1]Product overview'!$B:$P,12,FALSE))</f>
        <v/>
      </c>
      <c r="M150" s="2" t="str">
        <f>IF(Tabel1[[#This Row],[ID'#]]="","",+VLOOKUP(Tabel1[[#This Row],[ID'#]],'[1]Product overview'!$B:$P,13,FALSE))</f>
        <v/>
      </c>
      <c r="N150" s="2" t="str">
        <f>IF(Tabel1[[#This Row],[ID'#]]="","",+VLOOKUP(Tabel1[[#This Row],[ID'#]],'[1]Product overview'!$B:$P,14,FALSE))</f>
        <v/>
      </c>
      <c r="O150" s="2" t="str">
        <f>IF(Tabel1[[#This Row],[ID'#]]="","",+VLOOKUP(Tabel1[[#This Row],[ID'#]],'[1]Product overview'!$B:$P,15,FALSE))</f>
        <v/>
      </c>
    </row>
    <row r="151" spans="1:15">
      <c r="A151" s="98"/>
      <c r="B151" s="98"/>
      <c r="C151" s="119"/>
      <c r="D151" s="98"/>
      <c r="E151" s="98"/>
      <c r="F151" s="98" t="str">
        <f>IF(Tabel1[[#This Row],[ID'#]]="","",+VLOOKUP(Tabel1[[#This Row],[ID'#]],'[1]Product overview'!$B:$P,2,FALSE))</f>
        <v/>
      </c>
      <c r="G151" s="2" t="str">
        <f>IF(Tabel1[[#This Row],[ID'#]]="","",+VLOOKUP(Tabel1[[#This Row],[ID'#]],'[1]Product overview'!$B:$P,5,FALSE))</f>
        <v/>
      </c>
      <c r="H151" s="2" t="str">
        <f>IF(Tabel1[[#This Row],[ID'#]]="","",+VLOOKUP(Tabel1[[#This Row],[ID'#]],'[1]Product overview'!$B:$P,8,FALSE))</f>
        <v/>
      </c>
      <c r="I151" s="2" t="str">
        <f>IF(Tabel1[[#This Row],[ID'#]]="","",+VLOOKUP(Tabel1[[#This Row],[ID'#]],'[1]Product overview'!$B:$P,9,FALSE))</f>
        <v/>
      </c>
      <c r="J151" s="2" t="str">
        <f>IF(Tabel1[[#This Row],[ID'#]]="","",+VLOOKUP(Tabel1[[#This Row],[ID'#]],'[1]Product overview'!$B:$P,10,FALSE))</f>
        <v/>
      </c>
      <c r="K151" s="2" t="str">
        <f>IF(Tabel1[[#This Row],[ID'#]]="","",+VLOOKUP(Tabel1[[#This Row],[ID'#]],'[1]Product overview'!$B:$P,11,FALSE))</f>
        <v/>
      </c>
      <c r="L151" s="2" t="str">
        <f>IF(Tabel1[[#This Row],[ID'#]]="","",+VLOOKUP(Tabel1[[#This Row],[ID'#]],'[1]Product overview'!$B:$P,12,FALSE))</f>
        <v/>
      </c>
      <c r="M151" s="2" t="str">
        <f>IF(Tabel1[[#This Row],[ID'#]]="","",+VLOOKUP(Tabel1[[#This Row],[ID'#]],'[1]Product overview'!$B:$P,13,FALSE))</f>
        <v/>
      </c>
      <c r="N151" s="2" t="str">
        <f>IF(Tabel1[[#This Row],[ID'#]]="","",+VLOOKUP(Tabel1[[#This Row],[ID'#]],'[1]Product overview'!$B:$P,14,FALSE))</f>
        <v/>
      </c>
      <c r="O151" s="2" t="str">
        <f>IF(Tabel1[[#This Row],[ID'#]]="","",+VLOOKUP(Tabel1[[#This Row],[ID'#]],'[1]Product overview'!$B:$P,15,FALSE))</f>
        <v/>
      </c>
    </row>
    <row r="152" spans="1:15">
      <c r="A152" s="98"/>
      <c r="B152" s="98"/>
      <c r="C152" s="119"/>
      <c r="D152" s="98"/>
      <c r="E152" s="98"/>
      <c r="F152" s="98" t="str">
        <f>IF(Tabel1[[#This Row],[ID'#]]="","",+VLOOKUP(Tabel1[[#This Row],[ID'#]],'[1]Product overview'!$B:$P,2,FALSE))</f>
        <v/>
      </c>
      <c r="G152" s="2" t="str">
        <f>IF(Tabel1[[#This Row],[ID'#]]="","",+VLOOKUP(Tabel1[[#This Row],[ID'#]],'[1]Product overview'!$B:$P,5,FALSE))</f>
        <v/>
      </c>
      <c r="H152" s="2" t="str">
        <f>IF(Tabel1[[#This Row],[ID'#]]="","",+VLOOKUP(Tabel1[[#This Row],[ID'#]],'[1]Product overview'!$B:$P,8,FALSE))</f>
        <v/>
      </c>
      <c r="I152" s="2" t="str">
        <f>IF(Tabel1[[#This Row],[ID'#]]="","",+VLOOKUP(Tabel1[[#This Row],[ID'#]],'[1]Product overview'!$B:$P,9,FALSE))</f>
        <v/>
      </c>
      <c r="J152" s="2" t="str">
        <f>IF(Tabel1[[#This Row],[ID'#]]="","",+VLOOKUP(Tabel1[[#This Row],[ID'#]],'[1]Product overview'!$B:$P,10,FALSE))</f>
        <v/>
      </c>
      <c r="K152" s="2" t="str">
        <f>IF(Tabel1[[#This Row],[ID'#]]="","",+VLOOKUP(Tabel1[[#This Row],[ID'#]],'[1]Product overview'!$B:$P,11,FALSE))</f>
        <v/>
      </c>
      <c r="L152" s="2" t="str">
        <f>IF(Tabel1[[#This Row],[ID'#]]="","",+VLOOKUP(Tabel1[[#This Row],[ID'#]],'[1]Product overview'!$B:$P,12,FALSE))</f>
        <v/>
      </c>
      <c r="M152" s="2" t="str">
        <f>IF(Tabel1[[#This Row],[ID'#]]="","",+VLOOKUP(Tabel1[[#This Row],[ID'#]],'[1]Product overview'!$B:$P,13,FALSE))</f>
        <v/>
      </c>
      <c r="N152" s="2" t="str">
        <f>IF(Tabel1[[#This Row],[ID'#]]="","",+VLOOKUP(Tabel1[[#This Row],[ID'#]],'[1]Product overview'!$B:$P,14,FALSE))</f>
        <v/>
      </c>
      <c r="O152" s="2" t="str">
        <f>IF(Tabel1[[#This Row],[ID'#]]="","",+VLOOKUP(Tabel1[[#This Row],[ID'#]],'[1]Product overview'!$B:$P,15,FALSE))</f>
        <v/>
      </c>
    </row>
    <row r="153" spans="1:15">
      <c r="A153" s="98"/>
      <c r="B153" s="98"/>
      <c r="C153" s="119"/>
      <c r="D153" s="98"/>
      <c r="E153" s="98"/>
      <c r="F153" s="98" t="str">
        <f>IF(Tabel1[[#This Row],[ID'#]]="","",+VLOOKUP(Tabel1[[#This Row],[ID'#]],'[1]Product overview'!$B:$P,2,FALSE))</f>
        <v/>
      </c>
      <c r="G153" s="2" t="str">
        <f>IF(Tabel1[[#This Row],[ID'#]]="","",+VLOOKUP(Tabel1[[#This Row],[ID'#]],'[1]Product overview'!$B:$P,5,FALSE))</f>
        <v/>
      </c>
      <c r="H153" s="2" t="str">
        <f>IF(Tabel1[[#This Row],[ID'#]]="","",+VLOOKUP(Tabel1[[#This Row],[ID'#]],'[1]Product overview'!$B:$P,8,FALSE))</f>
        <v/>
      </c>
      <c r="I153" s="2" t="str">
        <f>IF(Tabel1[[#This Row],[ID'#]]="","",+VLOOKUP(Tabel1[[#This Row],[ID'#]],'[1]Product overview'!$B:$P,9,FALSE))</f>
        <v/>
      </c>
      <c r="J153" s="2" t="str">
        <f>IF(Tabel1[[#This Row],[ID'#]]="","",+VLOOKUP(Tabel1[[#This Row],[ID'#]],'[1]Product overview'!$B:$P,10,FALSE))</f>
        <v/>
      </c>
      <c r="K153" s="2" t="str">
        <f>IF(Tabel1[[#This Row],[ID'#]]="","",+VLOOKUP(Tabel1[[#This Row],[ID'#]],'[1]Product overview'!$B:$P,11,FALSE))</f>
        <v/>
      </c>
      <c r="L153" s="2" t="str">
        <f>IF(Tabel1[[#This Row],[ID'#]]="","",+VLOOKUP(Tabel1[[#This Row],[ID'#]],'[1]Product overview'!$B:$P,12,FALSE))</f>
        <v/>
      </c>
      <c r="M153" s="2" t="str">
        <f>IF(Tabel1[[#This Row],[ID'#]]="","",+VLOOKUP(Tabel1[[#This Row],[ID'#]],'[1]Product overview'!$B:$P,13,FALSE))</f>
        <v/>
      </c>
      <c r="N153" s="2" t="str">
        <f>IF(Tabel1[[#This Row],[ID'#]]="","",+VLOOKUP(Tabel1[[#This Row],[ID'#]],'[1]Product overview'!$B:$P,14,FALSE))</f>
        <v/>
      </c>
      <c r="O153" s="2" t="str">
        <f>IF(Tabel1[[#This Row],[ID'#]]="","",+VLOOKUP(Tabel1[[#This Row],[ID'#]],'[1]Product overview'!$B:$P,15,FALSE))</f>
        <v/>
      </c>
    </row>
    <row r="154" spans="1:15">
      <c r="A154" s="98"/>
      <c r="B154" s="98"/>
      <c r="C154" s="119"/>
      <c r="D154" s="98"/>
      <c r="E154" s="98"/>
      <c r="F154" s="98" t="str">
        <f>IF(Tabel1[[#This Row],[ID'#]]="","",+VLOOKUP(Tabel1[[#This Row],[ID'#]],'[1]Product overview'!$B:$P,2,FALSE))</f>
        <v/>
      </c>
      <c r="G154" s="2" t="str">
        <f>IF(Tabel1[[#This Row],[ID'#]]="","",+VLOOKUP(Tabel1[[#This Row],[ID'#]],'[1]Product overview'!$B:$P,5,FALSE))</f>
        <v/>
      </c>
      <c r="H154" s="2" t="str">
        <f>IF(Tabel1[[#This Row],[ID'#]]="","",+VLOOKUP(Tabel1[[#This Row],[ID'#]],'[1]Product overview'!$B:$P,8,FALSE))</f>
        <v/>
      </c>
      <c r="I154" s="2" t="str">
        <f>IF(Tabel1[[#This Row],[ID'#]]="","",+VLOOKUP(Tabel1[[#This Row],[ID'#]],'[1]Product overview'!$B:$P,9,FALSE))</f>
        <v/>
      </c>
      <c r="J154" s="2" t="str">
        <f>IF(Tabel1[[#This Row],[ID'#]]="","",+VLOOKUP(Tabel1[[#This Row],[ID'#]],'[1]Product overview'!$B:$P,10,FALSE))</f>
        <v/>
      </c>
      <c r="K154" s="2" t="str">
        <f>IF(Tabel1[[#This Row],[ID'#]]="","",+VLOOKUP(Tabel1[[#This Row],[ID'#]],'[1]Product overview'!$B:$P,11,FALSE))</f>
        <v/>
      </c>
      <c r="L154" s="2" t="str">
        <f>IF(Tabel1[[#This Row],[ID'#]]="","",+VLOOKUP(Tabel1[[#This Row],[ID'#]],'[1]Product overview'!$B:$P,12,FALSE))</f>
        <v/>
      </c>
      <c r="M154" s="2" t="str">
        <f>IF(Tabel1[[#This Row],[ID'#]]="","",+VLOOKUP(Tabel1[[#This Row],[ID'#]],'[1]Product overview'!$B:$P,13,FALSE))</f>
        <v/>
      </c>
      <c r="N154" s="2" t="str">
        <f>IF(Tabel1[[#This Row],[ID'#]]="","",+VLOOKUP(Tabel1[[#This Row],[ID'#]],'[1]Product overview'!$B:$P,14,FALSE))</f>
        <v/>
      </c>
      <c r="O154" s="2" t="str">
        <f>IF(Tabel1[[#This Row],[ID'#]]="","",+VLOOKUP(Tabel1[[#This Row],[ID'#]],'[1]Product overview'!$B:$P,15,FALSE))</f>
        <v/>
      </c>
    </row>
    <row r="155" spans="1:15">
      <c r="A155" s="98"/>
      <c r="B155" s="98"/>
      <c r="C155" s="119"/>
      <c r="D155" s="98"/>
      <c r="E155" s="98"/>
      <c r="F155" s="98" t="str">
        <f>IF(Tabel1[[#This Row],[ID'#]]="","",+VLOOKUP(Tabel1[[#This Row],[ID'#]],'[1]Product overview'!$B:$P,2,FALSE))</f>
        <v/>
      </c>
      <c r="G155" s="2" t="str">
        <f>IF(Tabel1[[#This Row],[ID'#]]="","",+VLOOKUP(Tabel1[[#This Row],[ID'#]],'[1]Product overview'!$B:$P,5,FALSE))</f>
        <v/>
      </c>
      <c r="H155" s="2" t="str">
        <f>IF(Tabel1[[#This Row],[ID'#]]="","",+VLOOKUP(Tabel1[[#This Row],[ID'#]],'[1]Product overview'!$B:$P,8,FALSE))</f>
        <v/>
      </c>
      <c r="I155" s="2" t="str">
        <f>IF(Tabel1[[#This Row],[ID'#]]="","",+VLOOKUP(Tabel1[[#This Row],[ID'#]],'[1]Product overview'!$B:$P,9,FALSE))</f>
        <v/>
      </c>
      <c r="J155" s="2" t="str">
        <f>IF(Tabel1[[#This Row],[ID'#]]="","",+VLOOKUP(Tabel1[[#This Row],[ID'#]],'[1]Product overview'!$B:$P,10,FALSE))</f>
        <v/>
      </c>
      <c r="K155" s="2" t="str">
        <f>IF(Tabel1[[#This Row],[ID'#]]="","",+VLOOKUP(Tabel1[[#This Row],[ID'#]],'[1]Product overview'!$B:$P,11,FALSE))</f>
        <v/>
      </c>
      <c r="L155" s="2" t="str">
        <f>IF(Tabel1[[#This Row],[ID'#]]="","",+VLOOKUP(Tabel1[[#This Row],[ID'#]],'[1]Product overview'!$B:$P,12,FALSE))</f>
        <v/>
      </c>
      <c r="M155" s="2" t="str">
        <f>IF(Tabel1[[#This Row],[ID'#]]="","",+VLOOKUP(Tabel1[[#This Row],[ID'#]],'[1]Product overview'!$B:$P,13,FALSE))</f>
        <v/>
      </c>
      <c r="N155" s="2" t="str">
        <f>IF(Tabel1[[#This Row],[ID'#]]="","",+VLOOKUP(Tabel1[[#This Row],[ID'#]],'[1]Product overview'!$B:$P,14,FALSE))</f>
        <v/>
      </c>
      <c r="O155" s="2" t="str">
        <f>IF(Tabel1[[#This Row],[ID'#]]="","",+VLOOKUP(Tabel1[[#This Row],[ID'#]],'[1]Product overview'!$B:$P,15,FALSE))</f>
        <v/>
      </c>
    </row>
    <row r="156" spans="1:15">
      <c r="A156" s="98"/>
      <c r="B156" s="98"/>
      <c r="C156" s="119"/>
      <c r="D156" s="98"/>
      <c r="E156" s="98"/>
      <c r="F156" s="98" t="str">
        <f>IF(Tabel1[[#This Row],[ID'#]]="","",+VLOOKUP(Tabel1[[#This Row],[ID'#]],'[1]Product overview'!$B:$P,2,FALSE))</f>
        <v/>
      </c>
      <c r="G156" s="2" t="str">
        <f>IF(Tabel1[[#This Row],[ID'#]]="","",+VLOOKUP(Tabel1[[#This Row],[ID'#]],'[1]Product overview'!$B:$P,5,FALSE))</f>
        <v/>
      </c>
      <c r="H156" s="2" t="str">
        <f>IF(Tabel1[[#This Row],[ID'#]]="","",+VLOOKUP(Tabel1[[#This Row],[ID'#]],'[1]Product overview'!$B:$P,8,FALSE))</f>
        <v/>
      </c>
      <c r="I156" s="2" t="str">
        <f>IF(Tabel1[[#This Row],[ID'#]]="","",+VLOOKUP(Tabel1[[#This Row],[ID'#]],'[1]Product overview'!$B:$P,9,FALSE))</f>
        <v/>
      </c>
      <c r="J156" s="2" t="str">
        <f>IF(Tabel1[[#This Row],[ID'#]]="","",+VLOOKUP(Tabel1[[#This Row],[ID'#]],'[1]Product overview'!$B:$P,10,FALSE))</f>
        <v/>
      </c>
      <c r="K156" s="2" t="str">
        <f>IF(Tabel1[[#This Row],[ID'#]]="","",+VLOOKUP(Tabel1[[#This Row],[ID'#]],'[1]Product overview'!$B:$P,11,FALSE))</f>
        <v/>
      </c>
      <c r="L156" s="2" t="str">
        <f>IF(Tabel1[[#This Row],[ID'#]]="","",+VLOOKUP(Tabel1[[#This Row],[ID'#]],'[1]Product overview'!$B:$P,12,FALSE))</f>
        <v/>
      </c>
      <c r="M156" s="2" t="str">
        <f>IF(Tabel1[[#This Row],[ID'#]]="","",+VLOOKUP(Tabel1[[#This Row],[ID'#]],'[1]Product overview'!$B:$P,13,FALSE))</f>
        <v/>
      </c>
      <c r="N156" s="2" t="str">
        <f>IF(Tabel1[[#This Row],[ID'#]]="","",+VLOOKUP(Tabel1[[#This Row],[ID'#]],'[1]Product overview'!$B:$P,14,FALSE))</f>
        <v/>
      </c>
      <c r="O156" s="2" t="str">
        <f>IF(Tabel1[[#This Row],[ID'#]]="","",+VLOOKUP(Tabel1[[#This Row],[ID'#]],'[1]Product overview'!$B:$P,15,FALSE))</f>
        <v/>
      </c>
    </row>
    <row r="157" spans="1:15">
      <c r="A157" s="98"/>
      <c r="B157" s="98"/>
      <c r="C157" s="119"/>
      <c r="D157" s="98"/>
      <c r="E157" s="98"/>
      <c r="F157" s="98" t="str">
        <f>IF(Tabel1[[#This Row],[ID'#]]="","",+VLOOKUP(Tabel1[[#This Row],[ID'#]],'[1]Product overview'!$B:$P,2,FALSE))</f>
        <v/>
      </c>
      <c r="G157" s="2" t="str">
        <f>IF(Tabel1[[#This Row],[ID'#]]="","",+VLOOKUP(Tabel1[[#This Row],[ID'#]],'[1]Product overview'!$B:$P,5,FALSE))</f>
        <v/>
      </c>
      <c r="H157" s="2" t="str">
        <f>IF(Tabel1[[#This Row],[ID'#]]="","",+VLOOKUP(Tabel1[[#This Row],[ID'#]],'[1]Product overview'!$B:$P,8,FALSE))</f>
        <v/>
      </c>
      <c r="I157" s="2" t="str">
        <f>IF(Tabel1[[#This Row],[ID'#]]="","",+VLOOKUP(Tabel1[[#This Row],[ID'#]],'[1]Product overview'!$B:$P,9,FALSE))</f>
        <v/>
      </c>
      <c r="J157" s="2" t="str">
        <f>IF(Tabel1[[#This Row],[ID'#]]="","",+VLOOKUP(Tabel1[[#This Row],[ID'#]],'[1]Product overview'!$B:$P,10,FALSE))</f>
        <v/>
      </c>
      <c r="K157" s="2" t="str">
        <f>IF(Tabel1[[#This Row],[ID'#]]="","",+VLOOKUP(Tabel1[[#This Row],[ID'#]],'[1]Product overview'!$B:$P,11,FALSE))</f>
        <v/>
      </c>
      <c r="L157" s="2" t="str">
        <f>IF(Tabel1[[#This Row],[ID'#]]="","",+VLOOKUP(Tabel1[[#This Row],[ID'#]],'[1]Product overview'!$B:$P,12,FALSE))</f>
        <v/>
      </c>
      <c r="M157" s="2" t="str">
        <f>IF(Tabel1[[#This Row],[ID'#]]="","",+VLOOKUP(Tabel1[[#This Row],[ID'#]],'[1]Product overview'!$B:$P,13,FALSE))</f>
        <v/>
      </c>
      <c r="N157" s="2" t="str">
        <f>IF(Tabel1[[#This Row],[ID'#]]="","",+VLOOKUP(Tabel1[[#This Row],[ID'#]],'[1]Product overview'!$B:$P,14,FALSE))</f>
        <v/>
      </c>
      <c r="O157" s="2" t="str">
        <f>IF(Tabel1[[#This Row],[ID'#]]="","",+VLOOKUP(Tabel1[[#This Row],[ID'#]],'[1]Product overview'!$B:$P,15,FALSE))</f>
        <v/>
      </c>
    </row>
    <row r="158" spans="1:15">
      <c r="A158" s="98"/>
      <c r="B158" s="98"/>
      <c r="C158" s="119"/>
      <c r="D158" s="98"/>
      <c r="E158" s="98"/>
      <c r="F158" s="98" t="str">
        <f>IF(Tabel1[[#This Row],[ID'#]]="","",+VLOOKUP(Tabel1[[#This Row],[ID'#]],'[1]Product overview'!$B:$P,2,FALSE))</f>
        <v/>
      </c>
      <c r="G158" s="2" t="str">
        <f>IF(Tabel1[[#This Row],[ID'#]]="","",+VLOOKUP(Tabel1[[#This Row],[ID'#]],'[1]Product overview'!$B:$P,5,FALSE))</f>
        <v/>
      </c>
      <c r="H158" s="2" t="str">
        <f>IF(Tabel1[[#This Row],[ID'#]]="","",+VLOOKUP(Tabel1[[#This Row],[ID'#]],'[1]Product overview'!$B:$P,8,FALSE))</f>
        <v/>
      </c>
      <c r="I158" s="2" t="str">
        <f>IF(Tabel1[[#This Row],[ID'#]]="","",+VLOOKUP(Tabel1[[#This Row],[ID'#]],'[1]Product overview'!$B:$P,9,FALSE))</f>
        <v/>
      </c>
      <c r="J158" s="2" t="str">
        <f>IF(Tabel1[[#This Row],[ID'#]]="","",+VLOOKUP(Tabel1[[#This Row],[ID'#]],'[1]Product overview'!$B:$P,10,FALSE))</f>
        <v/>
      </c>
      <c r="K158" s="2" t="str">
        <f>IF(Tabel1[[#This Row],[ID'#]]="","",+VLOOKUP(Tabel1[[#This Row],[ID'#]],'[1]Product overview'!$B:$P,11,FALSE))</f>
        <v/>
      </c>
      <c r="L158" s="2" t="str">
        <f>IF(Tabel1[[#This Row],[ID'#]]="","",+VLOOKUP(Tabel1[[#This Row],[ID'#]],'[1]Product overview'!$B:$P,12,FALSE))</f>
        <v/>
      </c>
      <c r="M158" s="2" t="str">
        <f>IF(Tabel1[[#This Row],[ID'#]]="","",+VLOOKUP(Tabel1[[#This Row],[ID'#]],'[1]Product overview'!$B:$P,13,FALSE))</f>
        <v/>
      </c>
      <c r="N158" s="2" t="str">
        <f>IF(Tabel1[[#This Row],[ID'#]]="","",+VLOOKUP(Tabel1[[#This Row],[ID'#]],'[1]Product overview'!$B:$P,14,FALSE))</f>
        <v/>
      </c>
      <c r="O158" s="2" t="str">
        <f>IF(Tabel1[[#This Row],[ID'#]]="","",+VLOOKUP(Tabel1[[#This Row],[ID'#]],'[1]Product overview'!$B:$P,15,FALSE))</f>
        <v/>
      </c>
    </row>
    <row r="159" spans="1:15">
      <c r="A159" s="98"/>
      <c r="B159" s="98"/>
      <c r="C159" s="119"/>
      <c r="D159" s="98"/>
      <c r="E159" s="98"/>
      <c r="F159" s="98" t="str">
        <f>IF(Tabel1[[#This Row],[ID'#]]="","",+VLOOKUP(Tabel1[[#This Row],[ID'#]],'[1]Product overview'!$B:$P,2,FALSE))</f>
        <v/>
      </c>
      <c r="G159" s="2" t="str">
        <f>IF(Tabel1[[#This Row],[ID'#]]="","",+VLOOKUP(Tabel1[[#This Row],[ID'#]],'[1]Product overview'!$B:$P,5,FALSE))</f>
        <v/>
      </c>
      <c r="H159" s="2" t="str">
        <f>IF(Tabel1[[#This Row],[ID'#]]="","",+VLOOKUP(Tabel1[[#This Row],[ID'#]],'[1]Product overview'!$B:$P,8,FALSE))</f>
        <v/>
      </c>
      <c r="I159" s="2" t="str">
        <f>IF(Tabel1[[#This Row],[ID'#]]="","",+VLOOKUP(Tabel1[[#This Row],[ID'#]],'[1]Product overview'!$B:$P,9,FALSE))</f>
        <v/>
      </c>
      <c r="J159" s="2" t="str">
        <f>IF(Tabel1[[#This Row],[ID'#]]="","",+VLOOKUP(Tabel1[[#This Row],[ID'#]],'[1]Product overview'!$B:$P,10,FALSE))</f>
        <v/>
      </c>
      <c r="K159" s="2" t="str">
        <f>IF(Tabel1[[#This Row],[ID'#]]="","",+VLOOKUP(Tabel1[[#This Row],[ID'#]],'[1]Product overview'!$B:$P,11,FALSE))</f>
        <v/>
      </c>
      <c r="L159" s="2" t="str">
        <f>IF(Tabel1[[#This Row],[ID'#]]="","",+VLOOKUP(Tabel1[[#This Row],[ID'#]],'[1]Product overview'!$B:$P,12,FALSE))</f>
        <v/>
      </c>
      <c r="M159" s="2" t="str">
        <f>IF(Tabel1[[#This Row],[ID'#]]="","",+VLOOKUP(Tabel1[[#This Row],[ID'#]],'[1]Product overview'!$B:$P,13,FALSE))</f>
        <v/>
      </c>
      <c r="N159" s="2" t="str">
        <f>IF(Tabel1[[#This Row],[ID'#]]="","",+VLOOKUP(Tabel1[[#This Row],[ID'#]],'[1]Product overview'!$B:$P,14,FALSE))</f>
        <v/>
      </c>
      <c r="O159" s="2" t="str">
        <f>IF(Tabel1[[#This Row],[ID'#]]="","",+VLOOKUP(Tabel1[[#This Row],[ID'#]],'[1]Product overview'!$B:$P,15,FALSE))</f>
        <v/>
      </c>
    </row>
    <row r="160" spans="1:15">
      <c r="A160" s="98"/>
      <c r="B160" s="98"/>
      <c r="C160" s="119"/>
      <c r="D160" s="98"/>
      <c r="E160" s="98"/>
      <c r="F160" s="98" t="str">
        <f>IF(Tabel1[[#This Row],[ID'#]]="","",+VLOOKUP(Tabel1[[#This Row],[ID'#]],'[1]Product overview'!$B:$P,2,FALSE))</f>
        <v/>
      </c>
      <c r="G160" s="2" t="str">
        <f>IF(Tabel1[[#This Row],[ID'#]]="","",+VLOOKUP(Tabel1[[#This Row],[ID'#]],'[1]Product overview'!$B:$P,5,FALSE))</f>
        <v/>
      </c>
      <c r="H160" s="2" t="str">
        <f>IF(Tabel1[[#This Row],[ID'#]]="","",+VLOOKUP(Tabel1[[#This Row],[ID'#]],'[1]Product overview'!$B:$P,8,FALSE))</f>
        <v/>
      </c>
      <c r="I160" s="2" t="str">
        <f>IF(Tabel1[[#This Row],[ID'#]]="","",+VLOOKUP(Tabel1[[#This Row],[ID'#]],'[1]Product overview'!$B:$P,9,FALSE))</f>
        <v/>
      </c>
      <c r="J160" s="2" t="str">
        <f>IF(Tabel1[[#This Row],[ID'#]]="","",+VLOOKUP(Tabel1[[#This Row],[ID'#]],'[1]Product overview'!$B:$P,10,FALSE))</f>
        <v/>
      </c>
      <c r="K160" s="2" t="str">
        <f>IF(Tabel1[[#This Row],[ID'#]]="","",+VLOOKUP(Tabel1[[#This Row],[ID'#]],'[1]Product overview'!$B:$P,11,FALSE))</f>
        <v/>
      </c>
      <c r="L160" s="2" t="str">
        <f>IF(Tabel1[[#This Row],[ID'#]]="","",+VLOOKUP(Tabel1[[#This Row],[ID'#]],'[1]Product overview'!$B:$P,12,FALSE))</f>
        <v/>
      </c>
      <c r="M160" s="2" t="str">
        <f>IF(Tabel1[[#This Row],[ID'#]]="","",+VLOOKUP(Tabel1[[#This Row],[ID'#]],'[1]Product overview'!$B:$P,13,FALSE))</f>
        <v/>
      </c>
      <c r="N160" s="2" t="str">
        <f>IF(Tabel1[[#This Row],[ID'#]]="","",+VLOOKUP(Tabel1[[#This Row],[ID'#]],'[1]Product overview'!$B:$P,14,FALSE))</f>
        <v/>
      </c>
      <c r="O160" s="2" t="str">
        <f>IF(Tabel1[[#This Row],[ID'#]]="","",+VLOOKUP(Tabel1[[#This Row],[ID'#]],'[1]Product overview'!$B:$P,15,FALSE))</f>
        <v/>
      </c>
    </row>
    <row r="161" spans="1:15">
      <c r="A161" s="98"/>
      <c r="B161" s="98"/>
      <c r="C161" s="119"/>
      <c r="D161" s="98"/>
      <c r="E161" s="98"/>
      <c r="F161" s="98" t="str">
        <f>IF(Tabel1[[#This Row],[ID'#]]="","",+VLOOKUP(Tabel1[[#This Row],[ID'#]],'[1]Product overview'!$B:$P,2,FALSE))</f>
        <v/>
      </c>
      <c r="G161" s="2" t="str">
        <f>IF(Tabel1[[#This Row],[ID'#]]="","",+VLOOKUP(Tabel1[[#This Row],[ID'#]],'[1]Product overview'!$B:$P,5,FALSE))</f>
        <v/>
      </c>
      <c r="H161" s="2" t="str">
        <f>IF(Tabel1[[#This Row],[ID'#]]="","",+VLOOKUP(Tabel1[[#This Row],[ID'#]],'[1]Product overview'!$B:$P,8,FALSE))</f>
        <v/>
      </c>
      <c r="I161" s="2" t="str">
        <f>IF(Tabel1[[#This Row],[ID'#]]="","",+VLOOKUP(Tabel1[[#This Row],[ID'#]],'[1]Product overview'!$B:$P,9,FALSE))</f>
        <v/>
      </c>
      <c r="J161" s="2" t="str">
        <f>IF(Tabel1[[#This Row],[ID'#]]="","",+VLOOKUP(Tabel1[[#This Row],[ID'#]],'[1]Product overview'!$B:$P,10,FALSE))</f>
        <v/>
      </c>
      <c r="K161" s="2" t="str">
        <f>IF(Tabel1[[#This Row],[ID'#]]="","",+VLOOKUP(Tabel1[[#This Row],[ID'#]],'[1]Product overview'!$B:$P,11,FALSE))</f>
        <v/>
      </c>
      <c r="L161" s="2" t="str">
        <f>IF(Tabel1[[#This Row],[ID'#]]="","",+VLOOKUP(Tabel1[[#This Row],[ID'#]],'[1]Product overview'!$B:$P,12,FALSE))</f>
        <v/>
      </c>
      <c r="M161" s="2" t="str">
        <f>IF(Tabel1[[#This Row],[ID'#]]="","",+VLOOKUP(Tabel1[[#This Row],[ID'#]],'[1]Product overview'!$B:$P,13,FALSE))</f>
        <v/>
      </c>
      <c r="N161" s="2" t="str">
        <f>IF(Tabel1[[#This Row],[ID'#]]="","",+VLOOKUP(Tabel1[[#This Row],[ID'#]],'[1]Product overview'!$B:$P,14,FALSE))</f>
        <v/>
      </c>
      <c r="O161" s="2" t="str">
        <f>IF(Tabel1[[#This Row],[ID'#]]="","",+VLOOKUP(Tabel1[[#This Row],[ID'#]],'[1]Product overview'!$B:$P,15,FALSE))</f>
        <v/>
      </c>
    </row>
    <row r="162" spans="1:15">
      <c r="A162" s="98"/>
      <c r="B162" s="98"/>
      <c r="C162" s="119"/>
      <c r="D162" s="98"/>
      <c r="E162" s="98"/>
      <c r="F162" s="98" t="str">
        <f>IF(Tabel1[[#This Row],[ID'#]]="","",+VLOOKUP(Tabel1[[#This Row],[ID'#]],'[1]Product overview'!$B:$P,2,FALSE))</f>
        <v/>
      </c>
      <c r="G162" s="2" t="str">
        <f>IF(Tabel1[[#This Row],[ID'#]]="","",+VLOOKUP(Tabel1[[#This Row],[ID'#]],'[1]Product overview'!$B:$P,5,FALSE))</f>
        <v/>
      </c>
      <c r="H162" s="2" t="str">
        <f>IF(Tabel1[[#This Row],[ID'#]]="","",+VLOOKUP(Tabel1[[#This Row],[ID'#]],'[1]Product overview'!$B:$P,8,FALSE))</f>
        <v/>
      </c>
      <c r="I162" s="2" t="str">
        <f>IF(Tabel1[[#This Row],[ID'#]]="","",+VLOOKUP(Tabel1[[#This Row],[ID'#]],'[1]Product overview'!$B:$P,9,FALSE))</f>
        <v/>
      </c>
      <c r="J162" s="2" t="str">
        <f>IF(Tabel1[[#This Row],[ID'#]]="","",+VLOOKUP(Tabel1[[#This Row],[ID'#]],'[1]Product overview'!$B:$P,10,FALSE))</f>
        <v/>
      </c>
      <c r="K162" s="2" t="str">
        <f>IF(Tabel1[[#This Row],[ID'#]]="","",+VLOOKUP(Tabel1[[#This Row],[ID'#]],'[1]Product overview'!$B:$P,11,FALSE))</f>
        <v/>
      </c>
      <c r="L162" s="2" t="str">
        <f>IF(Tabel1[[#This Row],[ID'#]]="","",+VLOOKUP(Tabel1[[#This Row],[ID'#]],'[1]Product overview'!$B:$P,12,FALSE))</f>
        <v/>
      </c>
      <c r="M162" s="2" t="str">
        <f>IF(Tabel1[[#This Row],[ID'#]]="","",+VLOOKUP(Tabel1[[#This Row],[ID'#]],'[1]Product overview'!$B:$P,13,FALSE))</f>
        <v/>
      </c>
      <c r="N162" s="2" t="str">
        <f>IF(Tabel1[[#This Row],[ID'#]]="","",+VLOOKUP(Tabel1[[#This Row],[ID'#]],'[1]Product overview'!$B:$P,14,FALSE))</f>
        <v/>
      </c>
      <c r="O162" s="2" t="str">
        <f>IF(Tabel1[[#This Row],[ID'#]]="","",+VLOOKUP(Tabel1[[#This Row],[ID'#]],'[1]Product overview'!$B:$P,15,FALSE))</f>
        <v/>
      </c>
    </row>
    <row r="163" spans="1:15">
      <c r="A163" s="98"/>
      <c r="B163" s="98"/>
      <c r="C163" s="119"/>
      <c r="D163" s="98"/>
      <c r="E163" s="98"/>
      <c r="F163" s="98" t="str">
        <f>IF(Tabel1[[#This Row],[ID'#]]="","",+VLOOKUP(Tabel1[[#This Row],[ID'#]],'[1]Product overview'!$B:$P,2,FALSE))</f>
        <v/>
      </c>
      <c r="G163" s="2" t="str">
        <f>IF(Tabel1[[#This Row],[ID'#]]="","",+VLOOKUP(Tabel1[[#This Row],[ID'#]],'[1]Product overview'!$B:$P,5,FALSE))</f>
        <v/>
      </c>
      <c r="H163" s="2" t="str">
        <f>IF(Tabel1[[#This Row],[ID'#]]="","",+VLOOKUP(Tabel1[[#This Row],[ID'#]],'[1]Product overview'!$B:$P,8,FALSE))</f>
        <v/>
      </c>
      <c r="I163" s="2" t="str">
        <f>IF(Tabel1[[#This Row],[ID'#]]="","",+VLOOKUP(Tabel1[[#This Row],[ID'#]],'[1]Product overview'!$B:$P,9,FALSE))</f>
        <v/>
      </c>
      <c r="J163" s="2" t="str">
        <f>IF(Tabel1[[#This Row],[ID'#]]="","",+VLOOKUP(Tabel1[[#This Row],[ID'#]],'[1]Product overview'!$B:$P,10,FALSE))</f>
        <v/>
      </c>
      <c r="K163" s="2" t="str">
        <f>IF(Tabel1[[#This Row],[ID'#]]="","",+VLOOKUP(Tabel1[[#This Row],[ID'#]],'[1]Product overview'!$B:$P,11,FALSE))</f>
        <v/>
      </c>
      <c r="L163" s="2" t="str">
        <f>IF(Tabel1[[#This Row],[ID'#]]="","",+VLOOKUP(Tabel1[[#This Row],[ID'#]],'[1]Product overview'!$B:$P,12,FALSE))</f>
        <v/>
      </c>
      <c r="M163" s="2" t="str">
        <f>IF(Tabel1[[#This Row],[ID'#]]="","",+VLOOKUP(Tabel1[[#This Row],[ID'#]],'[1]Product overview'!$B:$P,13,FALSE))</f>
        <v/>
      </c>
      <c r="N163" s="2" t="str">
        <f>IF(Tabel1[[#This Row],[ID'#]]="","",+VLOOKUP(Tabel1[[#This Row],[ID'#]],'[1]Product overview'!$B:$P,14,FALSE))</f>
        <v/>
      </c>
      <c r="O163" s="2" t="str">
        <f>IF(Tabel1[[#This Row],[ID'#]]="","",+VLOOKUP(Tabel1[[#This Row],[ID'#]],'[1]Product overview'!$B:$P,15,FALSE))</f>
        <v/>
      </c>
    </row>
    <row r="164" spans="1:15">
      <c r="A164" s="98"/>
      <c r="B164" s="98"/>
      <c r="C164" s="119"/>
      <c r="D164" s="98"/>
      <c r="E164" s="98"/>
      <c r="F164" s="98" t="str">
        <f>IF(Tabel1[[#This Row],[ID'#]]="","",+VLOOKUP(Tabel1[[#This Row],[ID'#]],'[1]Product overview'!$B:$P,2,FALSE))</f>
        <v/>
      </c>
      <c r="G164" s="2" t="str">
        <f>IF(Tabel1[[#This Row],[ID'#]]="","",+VLOOKUP(Tabel1[[#This Row],[ID'#]],'[1]Product overview'!$B:$P,5,FALSE))</f>
        <v/>
      </c>
      <c r="H164" s="2" t="str">
        <f>IF(Tabel1[[#This Row],[ID'#]]="","",+VLOOKUP(Tabel1[[#This Row],[ID'#]],'[1]Product overview'!$B:$P,8,FALSE))</f>
        <v/>
      </c>
      <c r="I164" s="2" t="str">
        <f>IF(Tabel1[[#This Row],[ID'#]]="","",+VLOOKUP(Tabel1[[#This Row],[ID'#]],'[1]Product overview'!$B:$P,9,FALSE))</f>
        <v/>
      </c>
      <c r="J164" s="2" t="str">
        <f>IF(Tabel1[[#This Row],[ID'#]]="","",+VLOOKUP(Tabel1[[#This Row],[ID'#]],'[1]Product overview'!$B:$P,10,FALSE))</f>
        <v/>
      </c>
      <c r="K164" s="2" t="str">
        <f>IF(Tabel1[[#This Row],[ID'#]]="","",+VLOOKUP(Tabel1[[#This Row],[ID'#]],'[1]Product overview'!$B:$P,11,FALSE))</f>
        <v/>
      </c>
      <c r="L164" s="2" t="str">
        <f>IF(Tabel1[[#This Row],[ID'#]]="","",+VLOOKUP(Tabel1[[#This Row],[ID'#]],'[1]Product overview'!$B:$P,12,FALSE))</f>
        <v/>
      </c>
      <c r="M164" s="2" t="str">
        <f>IF(Tabel1[[#This Row],[ID'#]]="","",+VLOOKUP(Tabel1[[#This Row],[ID'#]],'[1]Product overview'!$B:$P,13,FALSE))</f>
        <v/>
      </c>
      <c r="N164" s="2" t="str">
        <f>IF(Tabel1[[#This Row],[ID'#]]="","",+VLOOKUP(Tabel1[[#This Row],[ID'#]],'[1]Product overview'!$B:$P,14,FALSE))</f>
        <v/>
      </c>
      <c r="O164" s="2" t="str">
        <f>IF(Tabel1[[#This Row],[ID'#]]="","",+VLOOKUP(Tabel1[[#This Row],[ID'#]],'[1]Product overview'!$B:$P,15,FALSE))</f>
        <v/>
      </c>
    </row>
    <row r="165" spans="1:15">
      <c r="A165" s="98"/>
      <c r="B165" s="98"/>
      <c r="C165" s="119"/>
      <c r="D165" s="98"/>
      <c r="E165" s="98"/>
      <c r="F165" s="98" t="str">
        <f>IF(Tabel1[[#This Row],[ID'#]]="","",+VLOOKUP(Tabel1[[#This Row],[ID'#]],'[1]Product overview'!$B:$P,2,FALSE))</f>
        <v/>
      </c>
      <c r="G165" s="2" t="str">
        <f>IF(Tabel1[[#This Row],[ID'#]]="","",+VLOOKUP(Tabel1[[#This Row],[ID'#]],'[1]Product overview'!$B:$P,5,FALSE))</f>
        <v/>
      </c>
      <c r="H165" s="2" t="str">
        <f>IF(Tabel1[[#This Row],[ID'#]]="","",+VLOOKUP(Tabel1[[#This Row],[ID'#]],'[1]Product overview'!$B:$P,8,FALSE))</f>
        <v/>
      </c>
      <c r="I165" s="2" t="str">
        <f>IF(Tabel1[[#This Row],[ID'#]]="","",+VLOOKUP(Tabel1[[#This Row],[ID'#]],'[1]Product overview'!$B:$P,9,FALSE))</f>
        <v/>
      </c>
      <c r="J165" s="2" t="str">
        <f>IF(Tabel1[[#This Row],[ID'#]]="","",+VLOOKUP(Tabel1[[#This Row],[ID'#]],'[1]Product overview'!$B:$P,10,FALSE))</f>
        <v/>
      </c>
      <c r="K165" s="2" t="str">
        <f>IF(Tabel1[[#This Row],[ID'#]]="","",+VLOOKUP(Tabel1[[#This Row],[ID'#]],'[1]Product overview'!$B:$P,11,FALSE))</f>
        <v/>
      </c>
      <c r="L165" s="2" t="str">
        <f>IF(Tabel1[[#This Row],[ID'#]]="","",+VLOOKUP(Tabel1[[#This Row],[ID'#]],'[1]Product overview'!$B:$P,12,FALSE))</f>
        <v/>
      </c>
      <c r="M165" s="2" t="str">
        <f>IF(Tabel1[[#This Row],[ID'#]]="","",+VLOOKUP(Tabel1[[#This Row],[ID'#]],'[1]Product overview'!$B:$P,13,FALSE))</f>
        <v/>
      </c>
      <c r="N165" s="2" t="str">
        <f>IF(Tabel1[[#This Row],[ID'#]]="","",+VLOOKUP(Tabel1[[#This Row],[ID'#]],'[1]Product overview'!$B:$P,14,FALSE))</f>
        <v/>
      </c>
      <c r="O165" s="2" t="str">
        <f>IF(Tabel1[[#This Row],[ID'#]]="","",+VLOOKUP(Tabel1[[#This Row],[ID'#]],'[1]Product overview'!$B:$P,15,FALSE))</f>
        <v/>
      </c>
    </row>
    <row r="166" spans="1:15">
      <c r="A166" s="98"/>
      <c r="B166" s="98"/>
      <c r="C166" s="119"/>
      <c r="D166" s="98"/>
      <c r="E166" s="98"/>
      <c r="F166" s="98" t="str">
        <f>IF(Tabel1[[#This Row],[ID'#]]="","",+VLOOKUP(Tabel1[[#This Row],[ID'#]],'[1]Product overview'!$B:$P,2,FALSE))</f>
        <v/>
      </c>
      <c r="G166" s="2" t="str">
        <f>IF(Tabel1[[#This Row],[ID'#]]="","",+VLOOKUP(Tabel1[[#This Row],[ID'#]],'[1]Product overview'!$B:$P,5,FALSE))</f>
        <v/>
      </c>
      <c r="H166" s="2" t="str">
        <f>IF(Tabel1[[#This Row],[ID'#]]="","",+VLOOKUP(Tabel1[[#This Row],[ID'#]],'[1]Product overview'!$B:$P,8,FALSE))</f>
        <v/>
      </c>
      <c r="I166" s="2" t="str">
        <f>IF(Tabel1[[#This Row],[ID'#]]="","",+VLOOKUP(Tabel1[[#This Row],[ID'#]],'[1]Product overview'!$B:$P,9,FALSE))</f>
        <v/>
      </c>
      <c r="J166" s="2" t="str">
        <f>IF(Tabel1[[#This Row],[ID'#]]="","",+VLOOKUP(Tabel1[[#This Row],[ID'#]],'[1]Product overview'!$B:$P,10,FALSE))</f>
        <v/>
      </c>
      <c r="K166" s="2" t="str">
        <f>IF(Tabel1[[#This Row],[ID'#]]="","",+VLOOKUP(Tabel1[[#This Row],[ID'#]],'[1]Product overview'!$B:$P,11,FALSE))</f>
        <v/>
      </c>
      <c r="L166" s="2" t="str">
        <f>IF(Tabel1[[#This Row],[ID'#]]="","",+VLOOKUP(Tabel1[[#This Row],[ID'#]],'[1]Product overview'!$B:$P,12,FALSE))</f>
        <v/>
      </c>
      <c r="M166" s="2" t="str">
        <f>IF(Tabel1[[#This Row],[ID'#]]="","",+VLOOKUP(Tabel1[[#This Row],[ID'#]],'[1]Product overview'!$B:$P,13,FALSE))</f>
        <v/>
      </c>
      <c r="N166" s="2" t="str">
        <f>IF(Tabel1[[#This Row],[ID'#]]="","",+VLOOKUP(Tabel1[[#This Row],[ID'#]],'[1]Product overview'!$B:$P,14,FALSE))</f>
        <v/>
      </c>
      <c r="O166" s="2" t="str">
        <f>IF(Tabel1[[#This Row],[ID'#]]="","",+VLOOKUP(Tabel1[[#This Row],[ID'#]],'[1]Product overview'!$B:$P,15,FALSE))</f>
        <v/>
      </c>
    </row>
    <row r="167" spans="1:15">
      <c r="A167" s="98"/>
      <c r="B167" s="98"/>
      <c r="C167" s="119"/>
      <c r="D167" s="98"/>
      <c r="E167" s="98"/>
      <c r="F167" s="98" t="str">
        <f>IF(Tabel1[[#This Row],[ID'#]]="","",+VLOOKUP(Tabel1[[#This Row],[ID'#]],'[1]Product overview'!$B:$P,2,FALSE))</f>
        <v/>
      </c>
      <c r="G167" s="2" t="str">
        <f>IF(Tabel1[[#This Row],[ID'#]]="","",+VLOOKUP(Tabel1[[#This Row],[ID'#]],'[1]Product overview'!$B:$P,5,FALSE))</f>
        <v/>
      </c>
      <c r="H167" s="2" t="str">
        <f>IF(Tabel1[[#This Row],[ID'#]]="","",+VLOOKUP(Tabel1[[#This Row],[ID'#]],'[1]Product overview'!$B:$P,8,FALSE))</f>
        <v/>
      </c>
      <c r="I167" s="2" t="str">
        <f>IF(Tabel1[[#This Row],[ID'#]]="","",+VLOOKUP(Tabel1[[#This Row],[ID'#]],'[1]Product overview'!$B:$P,9,FALSE))</f>
        <v/>
      </c>
      <c r="J167" s="2" t="str">
        <f>IF(Tabel1[[#This Row],[ID'#]]="","",+VLOOKUP(Tabel1[[#This Row],[ID'#]],'[1]Product overview'!$B:$P,10,FALSE))</f>
        <v/>
      </c>
      <c r="K167" s="2" t="str">
        <f>IF(Tabel1[[#This Row],[ID'#]]="","",+VLOOKUP(Tabel1[[#This Row],[ID'#]],'[1]Product overview'!$B:$P,11,FALSE))</f>
        <v/>
      </c>
      <c r="L167" s="2" t="str">
        <f>IF(Tabel1[[#This Row],[ID'#]]="","",+VLOOKUP(Tabel1[[#This Row],[ID'#]],'[1]Product overview'!$B:$P,12,FALSE))</f>
        <v/>
      </c>
      <c r="M167" s="2" t="str">
        <f>IF(Tabel1[[#This Row],[ID'#]]="","",+VLOOKUP(Tabel1[[#This Row],[ID'#]],'[1]Product overview'!$B:$P,13,FALSE))</f>
        <v/>
      </c>
      <c r="N167" s="2" t="str">
        <f>IF(Tabel1[[#This Row],[ID'#]]="","",+VLOOKUP(Tabel1[[#This Row],[ID'#]],'[1]Product overview'!$B:$P,14,FALSE))</f>
        <v/>
      </c>
      <c r="O167" s="2" t="str">
        <f>IF(Tabel1[[#This Row],[ID'#]]="","",+VLOOKUP(Tabel1[[#This Row],[ID'#]],'[1]Product overview'!$B:$P,15,FALSE))</f>
        <v/>
      </c>
    </row>
    <row r="168" spans="1:15">
      <c r="A168" s="98"/>
      <c r="B168" s="98"/>
      <c r="C168" s="119"/>
      <c r="D168" s="98"/>
      <c r="E168" s="98"/>
      <c r="F168" s="98" t="str">
        <f>IF(Tabel1[[#This Row],[ID'#]]="","",+VLOOKUP(Tabel1[[#This Row],[ID'#]],'[1]Product overview'!$B:$P,2,FALSE))</f>
        <v/>
      </c>
      <c r="G168" s="2" t="str">
        <f>IF(Tabel1[[#This Row],[ID'#]]="","",+VLOOKUP(Tabel1[[#This Row],[ID'#]],'[1]Product overview'!$B:$P,5,FALSE))</f>
        <v/>
      </c>
      <c r="H168" s="2" t="str">
        <f>IF(Tabel1[[#This Row],[ID'#]]="","",+VLOOKUP(Tabel1[[#This Row],[ID'#]],'[1]Product overview'!$B:$P,8,FALSE))</f>
        <v/>
      </c>
      <c r="I168" s="2" t="str">
        <f>IF(Tabel1[[#This Row],[ID'#]]="","",+VLOOKUP(Tabel1[[#This Row],[ID'#]],'[1]Product overview'!$B:$P,9,FALSE))</f>
        <v/>
      </c>
      <c r="J168" s="2" t="str">
        <f>IF(Tabel1[[#This Row],[ID'#]]="","",+VLOOKUP(Tabel1[[#This Row],[ID'#]],'[1]Product overview'!$B:$P,10,FALSE))</f>
        <v/>
      </c>
      <c r="K168" s="2" t="str">
        <f>IF(Tabel1[[#This Row],[ID'#]]="","",+VLOOKUP(Tabel1[[#This Row],[ID'#]],'[1]Product overview'!$B:$P,11,FALSE))</f>
        <v/>
      </c>
      <c r="L168" s="2" t="str">
        <f>IF(Tabel1[[#This Row],[ID'#]]="","",+VLOOKUP(Tabel1[[#This Row],[ID'#]],'[1]Product overview'!$B:$P,12,FALSE))</f>
        <v/>
      </c>
      <c r="M168" s="2" t="str">
        <f>IF(Tabel1[[#This Row],[ID'#]]="","",+VLOOKUP(Tabel1[[#This Row],[ID'#]],'[1]Product overview'!$B:$P,13,FALSE))</f>
        <v/>
      </c>
      <c r="N168" s="2" t="str">
        <f>IF(Tabel1[[#This Row],[ID'#]]="","",+VLOOKUP(Tabel1[[#This Row],[ID'#]],'[1]Product overview'!$B:$P,14,FALSE))</f>
        <v/>
      </c>
      <c r="O168" s="2" t="str">
        <f>IF(Tabel1[[#This Row],[ID'#]]="","",+VLOOKUP(Tabel1[[#This Row],[ID'#]],'[1]Product overview'!$B:$P,15,FALSE))</f>
        <v/>
      </c>
    </row>
    <row r="169" spans="1:15">
      <c r="A169" s="98"/>
      <c r="B169" s="98"/>
      <c r="C169" s="119"/>
      <c r="D169" s="98"/>
      <c r="E169" s="98"/>
      <c r="F169" s="98" t="str">
        <f>IF(Tabel1[[#This Row],[ID'#]]="","",+VLOOKUP(Tabel1[[#This Row],[ID'#]],'[1]Product overview'!$B:$P,2,FALSE))</f>
        <v/>
      </c>
      <c r="G169" s="2" t="str">
        <f>IF(Tabel1[[#This Row],[ID'#]]="","",+VLOOKUP(Tabel1[[#This Row],[ID'#]],'[1]Product overview'!$B:$P,5,FALSE))</f>
        <v/>
      </c>
      <c r="H169" s="2" t="str">
        <f>IF(Tabel1[[#This Row],[ID'#]]="","",+VLOOKUP(Tabel1[[#This Row],[ID'#]],'[1]Product overview'!$B:$P,8,FALSE))</f>
        <v/>
      </c>
      <c r="I169" s="2" t="str">
        <f>IF(Tabel1[[#This Row],[ID'#]]="","",+VLOOKUP(Tabel1[[#This Row],[ID'#]],'[1]Product overview'!$B:$P,9,FALSE))</f>
        <v/>
      </c>
      <c r="J169" s="2" t="str">
        <f>IF(Tabel1[[#This Row],[ID'#]]="","",+VLOOKUP(Tabel1[[#This Row],[ID'#]],'[1]Product overview'!$B:$P,10,FALSE))</f>
        <v/>
      </c>
      <c r="K169" s="2" t="str">
        <f>IF(Tabel1[[#This Row],[ID'#]]="","",+VLOOKUP(Tabel1[[#This Row],[ID'#]],'[1]Product overview'!$B:$P,11,FALSE))</f>
        <v/>
      </c>
      <c r="L169" s="2" t="str">
        <f>IF(Tabel1[[#This Row],[ID'#]]="","",+VLOOKUP(Tabel1[[#This Row],[ID'#]],'[1]Product overview'!$B:$P,12,FALSE))</f>
        <v/>
      </c>
      <c r="M169" s="2" t="str">
        <f>IF(Tabel1[[#This Row],[ID'#]]="","",+VLOOKUP(Tabel1[[#This Row],[ID'#]],'[1]Product overview'!$B:$P,13,FALSE))</f>
        <v/>
      </c>
      <c r="N169" s="2" t="str">
        <f>IF(Tabel1[[#This Row],[ID'#]]="","",+VLOOKUP(Tabel1[[#This Row],[ID'#]],'[1]Product overview'!$B:$P,14,FALSE))</f>
        <v/>
      </c>
      <c r="O169" s="2" t="str">
        <f>IF(Tabel1[[#This Row],[ID'#]]="","",+VLOOKUP(Tabel1[[#This Row],[ID'#]],'[1]Product overview'!$B:$P,15,FALSE))</f>
        <v/>
      </c>
    </row>
    <row r="170" spans="1:15">
      <c r="A170" s="98"/>
      <c r="B170" s="98"/>
      <c r="C170" s="119"/>
      <c r="D170" s="98"/>
      <c r="E170" s="98"/>
      <c r="F170" s="98" t="str">
        <f>IF(Tabel1[[#This Row],[ID'#]]="","",+VLOOKUP(Tabel1[[#This Row],[ID'#]],'[1]Product overview'!$B:$P,2,FALSE))</f>
        <v/>
      </c>
      <c r="G170" s="2" t="str">
        <f>IF(Tabel1[[#This Row],[ID'#]]="","",+VLOOKUP(Tabel1[[#This Row],[ID'#]],'[1]Product overview'!$B:$P,5,FALSE))</f>
        <v/>
      </c>
      <c r="H170" s="2" t="str">
        <f>IF(Tabel1[[#This Row],[ID'#]]="","",+VLOOKUP(Tabel1[[#This Row],[ID'#]],'[1]Product overview'!$B:$P,8,FALSE))</f>
        <v/>
      </c>
      <c r="I170" s="2" t="str">
        <f>IF(Tabel1[[#This Row],[ID'#]]="","",+VLOOKUP(Tabel1[[#This Row],[ID'#]],'[1]Product overview'!$B:$P,9,FALSE))</f>
        <v/>
      </c>
      <c r="J170" s="2" t="str">
        <f>IF(Tabel1[[#This Row],[ID'#]]="","",+VLOOKUP(Tabel1[[#This Row],[ID'#]],'[1]Product overview'!$B:$P,10,FALSE))</f>
        <v/>
      </c>
      <c r="K170" s="2" t="str">
        <f>IF(Tabel1[[#This Row],[ID'#]]="","",+VLOOKUP(Tabel1[[#This Row],[ID'#]],'[1]Product overview'!$B:$P,11,FALSE))</f>
        <v/>
      </c>
      <c r="L170" s="2" t="str">
        <f>IF(Tabel1[[#This Row],[ID'#]]="","",+VLOOKUP(Tabel1[[#This Row],[ID'#]],'[1]Product overview'!$B:$P,12,FALSE))</f>
        <v/>
      </c>
      <c r="M170" s="2" t="str">
        <f>IF(Tabel1[[#This Row],[ID'#]]="","",+VLOOKUP(Tabel1[[#This Row],[ID'#]],'[1]Product overview'!$B:$P,13,FALSE))</f>
        <v/>
      </c>
      <c r="N170" s="2" t="str">
        <f>IF(Tabel1[[#This Row],[ID'#]]="","",+VLOOKUP(Tabel1[[#This Row],[ID'#]],'[1]Product overview'!$B:$P,14,FALSE))</f>
        <v/>
      </c>
      <c r="O170" s="2" t="str">
        <f>IF(Tabel1[[#This Row],[ID'#]]="","",+VLOOKUP(Tabel1[[#This Row],[ID'#]],'[1]Product overview'!$B:$P,15,FALSE))</f>
        <v/>
      </c>
    </row>
    <row r="171" spans="1:15">
      <c r="A171" s="98"/>
      <c r="B171" s="98"/>
      <c r="C171" s="119"/>
      <c r="D171" s="98"/>
      <c r="E171" s="98"/>
      <c r="F171" s="98" t="str">
        <f>IF(Tabel1[[#This Row],[ID'#]]="","",+VLOOKUP(Tabel1[[#This Row],[ID'#]],'[1]Product overview'!$B:$P,2,FALSE))</f>
        <v/>
      </c>
      <c r="G171" s="2" t="str">
        <f>IF(Tabel1[[#This Row],[ID'#]]="","",+VLOOKUP(Tabel1[[#This Row],[ID'#]],'[1]Product overview'!$B:$P,5,FALSE))</f>
        <v/>
      </c>
      <c r="H171" s="2" t="str">
        <f>IF(Tabel1[[#This Row],[ID'#]]="","",+VLOOKUP(Tabel1[[#This Row],[ID'#]],'[1]Product overview'!$B:$P,8,FALSE))</f>
        <v/>
      </c>
      <c r="I171" s="2" t="str">
        <f>IF(Tabel1[[#This Row],[ID'#]]="","",+VLOOKUP(Tabel1[[#This Row],[ID'#]],'[1]Product overview'!$B:$P,9,FALSE))</f>
        <v/>
      </c>
      <c r="J171" s="2" t="str">
        <f>IF(Tabel1[[#This Row],[ID'#]]="","",+VLOOKUP(Tabel1[[#This Row],[ID'#]],'[1]Product overview'!$B:$P,10,FALSE))</f>
        <v/>
      </c>
      <c r="K171" s="2" t="str">
        <f>IF(Tabel1[[#This Row],[ID'#]]="","",+VLOOKUP(Tabel1[[#This Row],[ID'#]],'[1]Product overview'!$B:$P,11,FALSE))</f>
        <v/>
      </c>
      <c r="L171" s="2" t="str">
        <f>IF(Tabel1[[#This Row],[ID'#]]="","",+VLOOKUP(Tabel1[[#This Row],[ID'#]],'[1]Product overview'!$B:$P,12,FALSE))</f>
        <v/>
      </c>
      <c r="M171" s="2" t="str">
        <f>IF(Tabel1[[#This Row],[ID'#]]="","",+VLOOKUP(Tabel1[[#This Row],[ID'#]],'[1]Product overview'!$B:$P,13,FALSE))</f>
        <v/>
      </c>
      <c r="N171" s="2" t="str">
        <f>IF(Tabel1[[#This Row],[ID'#]]="","",+VLOOKUP(Tabel1[[#This Row],[ID'#]],'[1]Product overview'!$B:$P,14,FALSE))</f>
        <v/>
      </c>
      <c r="O171" s="2" t="str">
        <f>IF(Tabel1[[#This Row],[ID'#]]="","",+VLOOKUP(Tabel1[[#This Row],[ID'#]],'[1]Product overview'!$B:$P,15,FALSE))</f>
        <v/>
      </c>
    </row>
    <row r="172" spans="1:15">
      <c r="A172" s="98"/>
      <c r="B172" s="98"/>
      <c r="C172" s="119"/>
      <c r="D172" s="98"/>
      <c r="E172" s="98"/>
      <c r="F172" s="98" t="str">
        <f>IF(Tabel1[[#This Row],[ID'#]]="","",+VLOOKUP(Tabel1[[#This Row],[ID'#]],'[1]Product overview'!$B:$P,2,FALSE))</f>
        <v/>
      </c>
      <c r="G172" s="2" t="str">
        <f>IF(Tabel1[[#This Row],[ID'#]]="","",+VLOOKUP(Tabel1[[#This Row],[ID'#]],'[1]Product overview'!$B:$P,5,FALSE))</f>
        <v/>
      </c>
      <c r="H172" s="2" t="str">
        <f>IF(Tabel1[[#This Row],[ID'#]]="","",+VLOOKUP(Tabel1[[#This Row],[ID'#]],'[1]Product overview'!$B:$P,8,FALSE))</f>
        <v/>
      </c>
      <c r="I172" s="2" t="str">
        <f>IF(Tabel1[[#This Row],[ID'#]]="","",+VLOOKUP(Tabel1[[#This Row],[ID'#]],'[1]Product overview'!$B:$P,9,FALSE))</f>
        <v/>
      </c>
      <c r="J172" s="2" t="str">
        <f>IF(Tabel1[[#This Row],[ID'#]]="","",+VLOOKUP(Tabel1[[#This Row],[ID'#]],'[1]Product overview'!$B:$P,10,FALSE))</f>
        <v/>
      </c>
      <c r="K172" s="2" t="str">
        <f>IF(Tabel1[[#This Row],[ID'#]]="","",+VLOOKUP(Tabel1[[#This Row],[ID'#]],'[1]Product overview'!$B:$P,11,FALSE))</f>
        <v/>
      </c>
      <c r="L172" s="2" t="str">
        <f>IF(Tabel1[[#This Row],[ID'#]]="","",+VLOOKUP(Tabel1[[#This Row],[ID'#]],'[1]Product overview'!$B:$P,12,FALSE))</f>
        <v/>
      </c>
      <c r="M172" s="2" t="str">
        <f>IF(Tabel1[[#This Row],[ID'#]]="","",+VLOOKUP(Tabel1[[#This Row],[ID'#]],'[1]Product overview'!$B:$P,13,FALSE))</f>
        <v/>
      </c>
      <c r="N172" s="2" t="str">
        <f>IF(Tabel1[[#This Row],[ID'#]]="","",+VLOOKUP(Tabel1[[#This Row],[ID'#]],'[1]Product overview'!$B:$P,14,FALSE))</f>
        <v/>
      </c>
      <c r="O172" s="2" t="str">
        <f>IF(Tabel1[[#This Row],[ID'#]]="","",+VLOOKUP(Tabel1[[#This Row],[ID'#]],'[1]Product overview'!$B:$P,15,FALSE))</f>
        <v/>
      </c>
    </row>
    <row r="173" spans="1:15">
      <c r="A173" s="98"/>
      <c r="B173" s="98"/>
      <c r="C173" s="119"/>
      <c r="D173" s="98"/>
      <c r="E173" s="98"/>
      <c r="F173" s="98" t="str">
        <f>IF(Tabel1[[#This Row],[ID'#]]="","",+VLOOKUP(Tabel1[[#This Row],[ID'#]],'[1]Product overview'!$B:$P,2,FALSE))</f>
        <v/>
      </c>
      <c r="G173" s="2" t="str">
        <f>IF(Tabel1[[#This Row],[ID'#]]="","",+VLOOKUP(Tabel1[[#This Row],[ID'#]],'[1]Product overview'!$B:$P,5,FALSE))</f>
        <v/>
      </c>
      <c r="H173" s="2" t="str">
        <f>IF(Tabel1[[#This Row],[ID'#]]="","",+VLOOKUP(Tabel1[[#This Row],[ID'#]],'[1]Product overview'!$B:$P,8,FALSE))</f>
        <v/>
      </c>
      <c r="I173" s="2" t="str">
        <f>IF(Tabel1[[#This Row],[ID'#]]="","",+VLOOKUP(Tabel1[[#This Row],[ID'#]],'[1]Product overview'!$B:$P,9,FALSE))</f>
        <v/>
      </c>
      <c r="J173" s="2" t="str">
        <f>IF(Tabel1[[#This Row],[ID'#]]="","",+VLOOKUP(Tabel1[[#This Row],[ID'#]],'[1]Product overview'!$B:$P,10,FALSE))</f>
        <v/>
      </c>
      <c r="K173" s="2" t="str">
        <f>IF(Tabel1[[#This Row],[ID'#]]="","",+VLOOKUP(Tabel1[[#This Row],[ID'#]],'[1]Product overview'!$B:$P,11,FALSE))</f>
        <v/>
      </c>
      <c r="L173" s="2" t="str">
        <f>IF(Tabel1[[#This Row],[ID'#]]="","",+VLOOKUP(Tabel1[[#This Row],[ID'#]],'[1]Product overview'!$B:$P,12,FALSE))</f>
        <v/>
      </c>
      <c r="M173" s="2" t="str">
        <f>IF(Tabel1[[#This Row],[ID'#]]="","",+VLOOKUP(Tabel1[[#This Row],[ID'#]],'[1]Product overview'!$B:$P,13,FALSE))</f>
        <v/>
      </c>
      <c r="N173" s="2" t="str">
        <f>IF(Tabel1[[#This Row],[ID'#]]="","",+VLOOKUP(Tabel1[[#This Row],[ID'#]],'[1]Product overview'!$B:$P,14,FALSE))</f>
        <v/>
      </c>
      <c r="O173" s="2" t="str">
        <f>IF(Tabel1[[#This Row],[ID'#]]="","",+VLOOKUP(Tabel1[[#This Row],[ID'#]],'[1]Product overview'!$B:$P,15,FALSE))</f>
        <v/>
      </c>
    </row>
    <row r="174" spans="1:15">
      <c r="A174" s="98"/>
      <c r="B174" s="98"/>
      <c r="C174" s="119"/>
      <c r="D174" s="98"/>
      <c r="E174" s="98"/>
      <c r="F174" s="98" t="str">
        <f>IF(Tabel1[[#This Row],[ID'#]]="","",+VLOOKUP(Tabel1[[#This Row],[ID'#]],'[1]Product overview'!$B:$P,2,FALSE))</f>
        <v/>
      </c>
      <c r="G174" s="2" t="str">
        <f>IF(Tabel1[[#This Row],[ID'#]]="","",+VLOOKUP(Tabel1[[#This Row],[ID'#]],'[1]Product overview'!$B:$P,5,FALSE))</f>
        <v/>
      </c>
      <c r="H174" s="2" t="str">
        <f>IF(Tabel1[[#This Row],[ID'#]]="","",+VLOOKUP(Tabel1[[#This Row],[ID'#]],'[1]Product overview'!$B:$P,8,FALSE))</f>
        <v/>
      </c>
      <c r="I174" s="2" t="str">
        <f>IF(Tabel1[[#This Row],[ID'#]]="","",+VLOOKUP(Tabel1[[#This Row],[ID'#]],'[1]Product overview'!$B:$P,9,FALSE))</f>
        <v/>
      </c>
      <c r="J174" s="2" t="str">
        <f>IF(Tabel1[[#This Row],[ID'#]]="","",+VLOOKUP(Tabel1[[#This Row],[ID'#]],'[1]Product overview'!$B:$P,10,FALSE))</f>
        <v/>
      </c>
      <c r="K174" s="2" t="str">
        <f>IF(Tabel1[[#This Row],[ID'#]]="","",+VLOOKUP(Tabel1[[#This Row],[ID'#]],'[1]Product overview'!$B:$P,11,FALSE))</f>
        <v/>
      </c>
      <c r="L174" s="2" t="str">
        <f>IF(Tabel1[[#This Row],[ID'#]]="","",+VLOOKUP(Tabel1[[#This Row],[ID'#]],'[1]Product overview'!$B:$P,12,FALSE))</f>
        <v/>
      </c>
      <c r="M174" s="2" t="str">
        <f>IF(Tabel1[[#This Row],[ID'#]]="","",+VLOOKUP(Tabel1[[#This Row],[ID'#]],'[1]Product overview'!$B:$P,13,FALSE))</f>
        <v/>
      </c>
      <c r="N174" s="2" t="str">
        <f>IF(Tabel1[[#This Row],[ID'#]]="","",+VLOOKUP(Tabel1[[#This Row],[ID'#]],'[1]Product overview'!$B:$P,14,FALSE))</f>
        <v/>
      </c>
      <c r="O174" s="2" t="str">
        <f>IF(Tabel1[[#This Row],[ID'#]]="","",+VLOOKUP(Tabel1[[#This Row],[ID'#]],'[1]Product overview'!$B:$P,15,FALSE))</f>
        <v/>
      </c>
    </row>
    <row r="175" spans="1:15">
      <c r="A175" s="98"/>
      <c r="B175" s="98"/>
      <c r="C175" s="119"/>
      <c r="D175" s="98"/>
      <c r="E175" s="98"/>
      <c r="F175" s="98" t="str">
        <f>IF(Tabel1[[#This Row],[ID'#]]="","",+VLOOKUP(Tabel1[[#This Row],[ID'#]],'[1]Product overview'!$B:$P,2,FALSE))</f>
        <v/>
      </c>
      <c r="G175" s="2" t="str">
        <f>IF(Tabel1[[#This Row],[ID'#]]="","",+VLOOKUP(Tabel1[[#This Row],[ID'#]],'[1]Product overview'!$B:$P,5,FALSE))</f>
        <v/>
      </c>
      <c r="H175" s="2" t="str">
        <f>IF(Tabel1[[#This Row],[ID'#]]="","",+VLOOKUP(Tabel1[[#This Row],[ID'#]],'[1]Product overview'!$B:$P,8,FALSE))</f>
        <v/>
      </c>
      <c r="I175" s="2" t="str">
        <f>IF(Tabel1[[#This Row],[ID'#]]="","",+VLOOKUP(Tabel1[[#This Row],[ID'#]],'[1]Product overview'!$B:$P,9,FALSE))</f>
        <v/>
      </c>
      <c r="J175" s="2" t="str">
        <f>IF(Tabel1[[#This Row],[ID'#]]="","",+VLOOKUP(Tabel1[[#This Row],[ID'#]],'[1]Product overview'!$B:$P,10,FALSE))</f>
        <v/>
      </c>
      <c r="K175" s="2" t="str">
        <f>IF(Tabel1[[#This Row],[ID'#]]="","",+VLOOKUP(Tabel1[[#This Row],[ID'#]],'[1]Product overview'!$B:$P,11,FALSE))</f>
        <v/>
      </c>
      <c r="L175" s="2" t="str">
        <f>IF(Tabel1[[#This Row],[ID'#]]="","",+VLOOKUP(Tabel1[[#This Row],[ID'#]],'[1]Product overview'!$B:$P,12,FALSE))</f>
        <v/>
      </c>
      <c r="M175" s="2" t="str">
        <f>IF(Tabel1[[#This Row],[ID'#]]="","",+VLOOKUP(Tabel1[[#This Row],[ID'#]],'[1]Product overview'!$B:$P,13,FALSE))</f>
        <v/>
      </c>
      <c r="N175" s="2" t="str">
        <f>IF(Tabel1[[#This Row],[ID'#]]="","",+VLOOKUP(Tabel1[[#This Row],[ID'#]],'[1]Product overview'!$B:$P,14,FALSE))</f>
        <v/>
      </c>
      <c r="O175" s="2" t="str">
        <f>IF(Tabel1[[#This Row],[ID'#]]="","",+VLOOKUP(Tabel1[[#This Row],[ID'#]],'[1]Product overview'!$B:$P,15,FALSE))</f>
        <v/>
      </c>
    </row>
    <row r="176" spans="1:15">
      <c r="A176" s="98"/>
      <c r="B176" s="98"/>
      <c r="C176" s="119"/>
      <c r="D176" s="98"/>
      <c r="E176" s="98"/>
      <c r="F176" s="98" t="str">
        <f>IF(Tabel1[[#This Row],[ID'#]]="","",+VLOOKUP(Tabel1[[#This Row],[ID'#]],'[1]Product overview'!$B:$P,2,FALSE))</f>
        <v/>
      </c>
      <c r="G176" s="2" t="str">
        <f>IF(Tabel1[[#This Row],[ID'#]]="","",+VLOOKUP(Tabel1[[#This Row],[ID'#]],'[1]Product overview'!$B:$P,5,FALSE))</f>
        <v/>
      </c>
      <c r="H176" s="2" t="str">
        <f>IF(Tabel1[[#This Row],[ID'#]]="","",+VLOOKUP(Tabel1[[#This Row],[ID'#]],'[1]Product overview'!$B:$P,8,FALSE))</f>
        <v/>
      </c>
      <c r="I176" s="2" t="str">
        <f>IF(Tabel1[[#This Row],[ID'#]]="","",+VLOOKUP(Tabel1[[#This Row],[ID'#]],'[1]Product overview'!$B:$P,9,FALSE))</f>
        <v/>
      </c>
      <c r="J176" s="2" t="str">
        <f>IF(Tabel1[[#This Row],[ID'#]]="","",+VLOOKUP(Tabel1[[#This Row],[ID'#]],'[1]Product overview'!$B:$P,10,FALSE))</f>
        <v/>
      </c>
      <c r="K176" s="2" t="str">
        <f>IF(Tabel1[[#This Row],[ID'#]]="","",+VLOOKUP(Tabel1[[#This Row],[ID'#]],'[1]Product overview'!$B:$P,11,FALSE))</f>
        <v/>
      </c>
      <c r="L176" s="2" t="str">
        <f>IF(Tabel1[[#This Row],[ID'#]]="","",+VLOOKUP(Tabel1[[#This Row],[ID'#]],'[1]Product overview'!$B:$P,12,FALSE))</f>
        <v/>
      </c>
      <c r="M176" s="2" t="str">
        <f>IF(Tabel1[[#This Row],[ID'#]]="","",+VLOOKUP(Tabel1[[#This Row],[ID'#]],'[1]Product overview'!$B:$P,13,FALSE))</f>
        <v/>
      </c>
      <c r="N176" s="2" t="str">
        <f>IF(Tabel1[[#This Row],[ID'#]]="","",+VLOOKUP(Tabel1[[#This Row],[ID'#]],'[1]Product overview'!$B:$P,14,FALSE))</f>
        <v/>
      </c>
      <c r="O176" s="2" t="str">
        <f>IF(Tabel1[[#This Row],[ID'#]]="","",+VLOOKUP(Tabel1[[#This Row],[ID'#]],'[1]Product overview'!$B:$P,15,FALSE))</f>
        <v/>
      </c>
    </row>
    <row r="177" spans="1:15">
      <c r="A177" s="98"/>
      <c r="B177" s="98"/>
      <c r="C177" s="119"/>
      <c r="D177" s="98"/>
      <c r="E177" s="98"/>
      <c r="F177" s="98" t="str">
        <f>IF(Tabel1[[#This Row],[ID'#]]="","",+VLOOKUP(Tabel1[[#This Row],[ID'#]],'[1]Product overview'!$B:$P,2,FALSE))</f>
        <v/>
      </c>
      <c r="G177" s="2" t="str">
        <f>IF(Tabel1[[#This Row],[ID'#]]="","",+VLOOKUP(Tabel1[[#This Row],[ID'#]],'[1]Product overview'!$B:$P,5,FALSE))</f>
        <v/>
      </c>
      <c r="H177" s="2" t="str">
        <f>IF(Tabel1[[#This Row],[ID'#]]="","",+VLOOKUP(Tabel1[[#This Row],[ID'#]],'[1]Product overview'!$B:$P,8,FALSE))</f>
        <v/>
      </c>
      <c r="I177" s="2" t="str">
        <f>IF(Tabel1[[#This Row],[ID'#]]="","",+VLOOKUP(Tabel1[[#This Row],[ID'#]],'[1]Product overview'!$B:$P,9,FALSE))</f>
        <v/>
      </c>
      <c r="J177" s="2" t="str">
        <f>IF(Tabel1[[#This Row],[ID'#]]="","",+VLOOKUP(Tabel1[[#This Row],[ID'#]],'[1]Product overview'!$B:$P,10,FALSE))</f>
        <v/>
      </c>
      <c r="K177" s="2" t="str">
        <f>IF(Tabel1[[#This Row],[ID'#]]="","",+VLOOKUP(Tabel1[[#This Row],[ID'#]],'[1]Product overview'!$B:$P,11,FALSE))</f>
        <v/>
      </c>
      <c r="L177" s="2" t="str">
        <f>IF(Tabel1[[#This Row],[ID'#]]="","",+VLOOKUP(Tabel1[[#This Row],[ID'#]],'[1]Product overview'!$B:$P,12,FALSE))</f>
        <v/>
      </c>
      <c r="M177" s="2" t="str">
        <f>IF(Tabel1[[#This Row],[ID'#]]="","",+VLOOKUP(Tabel1[[#This Row],[ID'#]],'[1]Product overview'!$B:$P,13,FALSE))</f>
        <v/>
      </c>
      <c r="N177" s="2" t="str">
        <f>IF(Tabel1[[#This Row],[ID'#]]="","",+VLOOKUP(Tabel1[[#This Row],[ID'#]],'[1]Product overview'!$B:$P,14,FALSE))</f>
        <v/>
      </c>
      <c r="O177" s="2" t="str">
        <f>IF(Tabel1[[#This Row],[ID'#]]="","",+VLOOKUP(Tabel1[[#This Row],[ID'#]],'[1]Product overview'!$B:$P,15,FALSE))</f>
        <v/>
      </c>
    </row>
    <row r="178" spans="1:15">
      <c r="A178" s="98"/>
      <c r="B178" s="98"/>
      <c r="C178" s="119"/>
      <c r="D178" s="98"/>
      <c r="E178" s="98"/>
      <c r="F178" s="98" t="str">
        <f>IF(Tabel1[[#This Row],[ID'#]]="","",+VLOOKUP(Tabel1[[#This Row],[ID'#]],'[1]Product overview'!$B:$P,2,FALSE))</f>
        <v/>
      </c>
      <c r="G178" s="2" t="str">
        <f>IF(Tabel1[[#This Row],[ID'#]]="","",+VLOOKUP(Tabel1[[#This Row],[ID'#]],'[1]Product overview'!$B:$P,5,FALSE))</f>
        <v/>
      </c>
      <c r="H178" s="2" t="str">
        <f>IF(Tabel1[[#This Row],[ID'#]]="","",+VLOOKUP(Tabel1[[#This Row],[ID'#]],'[1]Product overview'!$B:$P,8,FALSE))</f>
        <v/>
      </c>
      <c r="I178" s="2" t="str">
        <f>IF(Tabel1[[#This Row],[ID'#]]="","",+VLOOKUP(Tabel1[[#This Row],[ID'#]],'[1]Product overview'!$B:$P,9,FALSE))</f>
        <v/>
      </c>
      <c r="J178" s="2" t="str">
        <f>IF(Tabel1[[#This Row],[ID'#]]="","",+VLOOKUP(Tabel1[[#This Row],[ID'#]],'[1]Product overview'!$B:$P,10,FALSE))</f>
        <v/>
      </c>
      <c r="K178" s="2" t="str">
        <f>IF(Tabel1[[#This Row],[ID'#]]="","",+VLOOKUP(Tabel1[[#This Row],[ID'#]],'[1]Product overview'!$B:$P,11,FALSE))</f>
        <v/>
      </c>
      <c r="L178" s="2" t="str">
        <f>IF(Tabel1[[#This Row],[ID'#]]="","",+VLOOKUP(Tabel1[[#This Row],[ID'#]],'[1]Product overview'!$B:$P,12,FALSE))</f>
        <v/>
      </c>
      <c r="M178" s="2" t="str">
        <f>IF(Tabel1[[#This Row],[ID'#]]="","",+VLOOKUP(Tabel1[[#This Row],[ID'#]],'[1]Product overview'!$B:$P,13,FALSE))</f>
        <v/>
      </c>
      <c r="N178" s="2" t="str">
        <f>IF(Tabel1[[#This Row],[ID'#]]="","",+VLOOKUP(Tabel1[[#This Row],[ID'#]],'[1]Product overview'!$B:$P,14,FALSE))</f>
        <v/>
      </c>
      <c r="O178" s="2" t="str">
        <f>IF(Tabel1[[#This Row],[ID'#]]="","",+VLOOKUP(Tabel1[[#This Row],[ID'#]],'[1]Product overview'!$B:$P,15,FALSE))</f>
        <v/>
      </c>
    </row>
    <row r="179" spans="1:15">
      <c r="A179" s="98"/>
      <c r="B179" s="98"/>
      <c r="C179" s="119"/>
      <c r="D179" s="98"/>
      <c r="E179" s="98"/>
      <c r="F179" s="98" t="str">
        <f>IF(Tabel1[[#This Row],[ID'#]]="","",+VLOOKUP(Tabel1[[#This Row],[ID'#]],'[1]Product overview'!$B:$P,2,FALSE))</f>
        <v/>
      </c>
      <c r="G179" s="2" t="str">
        <f>IF(Tabel1[[#This Row],[ID'#]]="","",+VLOOKUP(Tabel1[[#This Row],[ID'#]],'[1]Product overview'!$B:$P,5,FALSE))</f>
        <v/>
      </c>
      <c r="H179" s="2" t="str">
        <f>IF(Tabel1[[#This Row],[ID'#]]="","",+VLOOKUP(Tabel1[[#This Row],[ID'#]],'[1]Product overview'!$B:$P,8,FALSE))</f>
        <v/>
      </c>
      <c r="I179" s="2" t="str">
        <f>IF(Tabel1[[#This Row],[ID'#]]="","",+VLOOKUP(Tabel1[[#This Row],[ID'#]],'[1]Product overview'!$B:$P,9,FALSE))</f>
        <v/>
      </c>
      <c r="J179" s="2" t="str">
        <f>IF(Tabel1[[#This Row],[ID'#]]="","",+VLOOKUP(Tabel1[[#This Row],[ID'#]],'[1]Product overview'!$B:$P,10,FALSE))</f>
        <v/>
      </c>
      <c r="K179" s="2" t="str">
        <f>IF(Tabel1[[#This Row],[ID'#]]="","",+VLOOKUP(Tabel1[[#This Row],[ID'#]],'[1]Product overview'!$B:$P,11,FALSE))</f>
        <v/>
      </c>
      <c r="L179" s="2" t="str">
        <f>IF(Tabel1[[#This Row],[ID'#]]="","",+VLOOKUP(Tabel1[[#This Row],[ID'#]],'[1]Product overview'!$B:$P,12,FALSE))</f>
        <v/>
      </c>
      <c r="M179" s="2" t="str">
        <f>IF(Tabel1[[#This Row],[ID'#]]="","",+VLOOKUP(Tabel1[[#This Row],[ID'#]],'[1]Product overview'!$B:$P,13,FALSE))</f>
        <v/>
      </c>
      <c r="N179" s="2" t="str">
        <f>IF(Tabel1[[#This Row],[ID'#]]="","",+VLOOKUP(Tabel1[[#This Row],[ID'#]],'[1]Product overview'!$B:$P,14,FALSE))</f>
        <v/>
      </c>
      <c r="O179" s="2" t="str">
        <f>IF(Tabel1[[#This Row],[ID'#]]="","",+VLOOKUP(Tabel1[[#This Row],[ID'#]],'[1]Product overview'!$B:$P,15,FALSE))</f>
        <v/>
      </c>
    </row>
    <row r="180" spans="1:15">
      <c r="A180" s="98"/>
      <c r="B180" s="98"/>
      <c r="C180" s="119"/>
      <c r="D180" s="98"/>
      <c r="E180" s="98"/>
      <c r="F180" s="98" t="str">
        <f>IF(Tabel1[[#This Row],[ID'#]]="","",+VLOOKUP(Tabel1[[#This Row],[ID'#]],'[1]Product overview'!$B:$P,2,FALSE))</f>
        <v/>
      </c>
      <c r="G180" s="2" t="str">
        <f>IF(Tabel1[[#This Row],[ID'#]]="","",+VLOOKUP(Tabel1[[#This Row],[ID'#]],'[1]Product overview'!$B:$P,5,FALSE))</f>
        <v/>
      </c>
      <c r="H180" s="2" t="str">
        <f>IF(Tabel1[[#This Row],[ID'#]]="","",+VLOOKUP(Tabel1[[#This Row],[ID'#]],'[1]Product overview'!$B:$P,8,FALSE))</f>
        <v/>
      </c>
      <c r="I180" s="2" t="str">
        <f>IF(Tabel1[[#This Row],[ID'#]]="","",+VLOOKUP(Tabel1[[#This Row],[ID'#]],'[1]Product overview'!$B:$P,9,FALSE))</f>
        <v/>
      </c>
      <c r="J180" s="2" t="str">
        <f>IF(Tabel1[[#This Row],[ID'#]]="","",+VLOOKUP(Tabel1[[#This Row],[ID'#]],'[1]Product overview'!$B:$P,10,FALSE))</f>
        <v/>
      </c>
      <c r="K180" s="2" t="str">
        <f>IF(Tabel1[[#This Row],[ID'#]]="","",+VLOOKUP(Tabel1[[#This Row],[ID'#]],'[1]Product overview'!$B:$P,11,FALSE))</f>
        <v/>
      </c>
      <c r="L180" s="2" t="str">
        <f>IF(Tabel1[[#This Row],[ID'#]]="","",+VLOOKUP(Tabel1[[#This Row],[ID'#]],'[1]Product overview'!$B:$P,12,FALSE))</f>
        <v/>
      </c>
      <c r="M180" s="2" t="str">
        <f>IF(Tabel1[[#This Row],[ID'#]]="","",+VLOOKUP(Tabel1[[#This Row],[ID'#]],'[1]Product overview'!$B:$P,13,FALSE))</f>
        <v/>
      </c>
      <c r="N180" s="2" t="str">
        <f>IF(Tabel1[[#This Row],[ID'#]]="","",+VLOOKUP(Tabel1[[#This Row],[ID'#]],'[1]Product overview'!$B:$P,14,FALSE))</f>
        <v/>
      </c>
      <c r="O180" s="2" t="str">
        <f>IF(Tabel1[[#This Row],[ID'#]]="","",+VLOOKUP(Tabel1[[#This Row],[ID'#]],'[1]Product overview'!$B:$P,15,FALSE))</f>
        <v/>
      </c>
    </row>
    <row r="181" spans="1:15">
      <c r="A181" s="98"/>
      <c r="B181" s="98"/>
      <c r="C181" s="119"/>
      <c r="D181" s="98"/>
      <c r="E181" s="98"/>
      <c r="F181" s="98" t="str">
        <f>IF(Tabel1[[#This Row],[ID'#]]="","",+VLOOKUP(Tabel1[[#This Row],[ID'#]],'[1]Product overview'!$B:$P,2,FALSE))</f>
        <v/>
      </c>
      <c r="G181" s="2" t="str">
        <f>IF(Tabel1[[#This Row],[ID'#]]="","",+VLOOKUP(Tabel1[[#This Row],[ID'#]],'[1]Product overview'!$B:$P,5,FALSE))</f>
        <v/>
      </c>
      <c r="H181" s="2" t="str">
        <f>IF(Tabel1[[#This Row],[ID'#]]="","",+VLOOKUP(Tabel1[[#This Row],[ID'#]],'[1]Product overview'!$B:$P,8,FALSE))</f>
        <v/>
      </c>
      <c r="I181" s="2" t="str">
        <f>IF(Tabel1[[#This Row],[ID'#]]="","",+VLOOKUP(Tabel1[[#This Row],[ID'#]],'[1]Product overview'!$B:$P,9,FALSE))</f>
        <v/>
      </c>
      <c r="J181" s="2" t="str">
        <f>IF(Tabel1[[#This Row],[ID'#]]="","",+VLOOKUP(Tabel1[[#This Row],[ID'#]],'[1]Product overview'!$B:$P,10,FALSE))</f>
        <v/>
      </c>
      <c r="K181" s="2" t="str">
        <f>IF(Tabel1[[#This Row],[ID'#]]="","",+VLOOKUP(Tabel1[[#This Row],[ID'#]],'[1]Product overview'!$B:$P,11,FALSE))</f>
        <v/>
      </c>
      <c r="L181" s="2" t="str">
        <f>IF(Tabel1[[#This Row],[ID'#]]="","",+VLOOKUP(Tabel1[[#This Row],[ID'#]],'[1]Product overview'!$B:$P,12,FALSE))</f>
        <v/>
      </c>
      <c r="M181" s="2" t="str">
        <f>IF(Tabel1[[#This Row],[ID'#]]="","",+VLOOKUP(Tabel1[[#This Row],[ID'#]],'[1]Product overview'!$B:$P,13,FALSE))</f>
        <v/>
      </c>
      <c r="N181" s="2" t="str">
        <f>IF(Tabel1[[#This Row],[ID'#]]="","",+VLOOKUP(Tabel1[[#This Row],[ID'#]],'[1]Product overview'!$B:$P,14,FALSE))</f>
        <v/>
      </c>
      <c r="O181" s="2" t="str">
        <f>IF(Tabel1[[#This Row],[ID'#]]="","",+VLOOKUP(Tabel1[[#This Row],[ID'#]],'[1]Product overview'!$B:$P,15,FALSE))</f>
        <v/>
      </c>
    </row>
    <row r="182" spans="1:15">
      <c r="A182" s="98"/>
      <c r="B182" s="98"/>
      <c r="C182" s="119"/>
      <c r="D182" s="98"/>
      <c r="E182" s="98"/>
      <c r="F182" s="98" t="str">
        <f>IF(Tabel1[[#This Row],[ID'#]]="","",+VLOOKUP(Tabel1[[#This Row],[ID'#]],'[1]Product overview'!$B:$P,2,FALSE))</f>
        <v/>
      </c>
      <c r="G182" s="2" t="str">
        <f>IF(Tabel1[[#This Row],[ID'#]]="","",+VLOOKUP(Tabel1[[#This Row],[ID'#]],'[1]Product overview'!$B:$P,5,FALSE))</f>
        <v/>
      </c>
      <c r="H182" s="2" t="str">
        <f>IF(Tabel1[[#This Row],[ID'#]]="","",+VLOOKUP(Tabel1[[#This Row],[ID'#]],'[1]Product overview'!$B:$P,8,FALSE))</f>
        <v/>
      </c>
      <c r="I182" s="2" t="str">
        <f>IF(Tabel1[[#This Row],[ID'#]]="","",+VLOOKUP(Tabel1[[#This Row],[ID'#]],'[1]Product overview'!$B:$P,9,FALSE))</f>
        <v/>
      </c>
      <c r="J182" s="2" t="str">
        <f>IF(Tabel1[[#This Row],[ID'#]]="","",+VLOOKUP(Tabel1[[#This Row],[ID'#]],'[1]Product overview'!$B:$P,10,FALSE))</f>
        <v/>
      </c>
      <c r="K182" s="2" t="str">
        <f>IF(Tabel1[[#This Row],[ID'#]]="","",+VLOOKUP(Tabel1[[#This Row],[ID'#]],'[1]Product overview'!$B:$P,11,FALSE))</f>
        <v/>
      </c>
      <c r="L182" s="2" t="str">
        <f>IF(Tabel1[[#This Row],[ID'#]]="","",+VLOOKUP(Tabel1[[#This Row],[ID'#]],'[1]Product overview'!$B:$P,12,FALSE))</f>
        <v/>
      </c>
      <c r="M182" s="2" t="str">
        <f>IF(Tabel1[[#This Row],[ID'#]]="","",+VLOOKUP(Tabel1[[#This Row],[ID'#]],'[1]Product overview'!$B:$P,13,FALSE))</f>
        <v/>
      </c>
      <c r="N182" s="2" t="str">
        <f>IF(Tabel1[[#This Row],[ID'#]]="","",+VLOOKUP(Tabel1[[#This Row],[ID'#]],'[1]Product overview'!$B:$P,14,FALSE))</f>
        <v/>
      </c>
      <c r="O182" s="2" t="str">
        <f>IF(Tabel1[[#This Row],[ID'#]]="","",+VLOOKUP(Tabel1[[#This Row],[ID'#]],'[1]Product overview'!$B:$P,15,FALSE))</f>
        <v/>
      </c>
    </row>
    <row r="183" spans="1:15">
      <c r="A183" s="98"/>
      <c r="B183" s="98"/>
      <c r="C183" s="119"/>
      <c r="D183" s="98"/>
      <c r="E183" s="98"/>
      <c r="F183" s="98" t="str">
        <f>IF(Tabel1[[#This Row],[ID'#]]="","",+VLOOKUP(Tabel1[[#This Row],[ID'#]],'[1]Product overview'!$B:$P,2,FALSE))</f>
        <v/>
      </c>
      <c r="G183" s="2" t="str">
        <f>IF(Tabel1[[#This Row],[ID'#]]="","",+VLOOKUP(Tabel1[[#This Row],[ID'#]],'[1]Product overview'!$B:$P,5,FALSE))</f>
        <v/>
      </c>
      <c r="H183" s="2" t="str">
        <f>IF(Tabel1[[#This Row],[ID'#]]="","",+VLOOKUP(Tabel1[[#This Row],[ID'#]],'[1]Product overview'!$B:$P,8,FALSE))</f>
        <v/>
      </c>
      <c r="I183" s="2" t="str">
        <f>IF(Tabel1[[#This Row],[ID'#]]="","",+VLOOKUP(Tabel1[[#This Row],[ID'#]],'[1]Product overview'!$B:$P,9,FALSE))</f>
        <v/>
      </c>
      <c r="J183" s="2" t="str">
        <f>IF(Tabel1[[#This Row],[ID'#]]="","",+VLOOKUP(Tabel1[[#This Row],[ID'#]],'[1]Product overview'!$B:$P,10,FALSE))</f>
        <v/>
      </c>
      <c r="K183" s="2" t="str">
        <f>IF(Tabel1[[#This Row],[ID'#]]="","",+VLOOKUP(Tabel1[[#This Row],[ID'#]],'[1]Product overview'!$B:$P,11,FALSE))</f>
        <v/>
      </c>
      <c r="L183" s="2" t="str">
        <f>IF(Tabel1[[#This Row],[ID'#]]="","",+VLOOKUP(Tabel1[[#This Row],[ID'#]],'[1]Product overview'!$B:$P,12,FALSE))</f>
        <v/>
      </c>
      <c r="M183" s="2" t="str">
        <f>IF(Tabel1[[#This Row],[ID'#]]="","",+VLOOKUP(Tabel1[[#This Row],[ID'#]],'[1]Product overview'!$B:$P,13,FALSE))</f>
        <v/>
      </c>
      <c r="N183" s="2" t="str">
        <f>IF(Tabel1[[#This Row],[ID'#]]="","",+VLOOKUP(Tabel1[[#This Row],[ID'#]],'[1]Product overview'!$B:$P,14,FALSE))</f>
        <v/>
      </c>
      <c r="O183" s="2" t="str">
        <f>IF(Tabel1[[#This Row],[ID'#]]="","",+VLOOKUP(Tabel1[[#This Row],[ID'#]],'[1]Product overview'!$B:$P,15,FALSE))</f>
        <v/>
      </c>
    </row>
    <row r="184" spans="1:15">
      <c r="A184" s="98"/>
      <c r="B184" s="98"/>
      <c r="C184" s="119"/>
      <c r="D184" s="98"/>
      <c r="E184" s="98"/>
      <c r="F184" s="98" t="str">
        <f>IF(Tabel1[[#This Row],[ID'#]]="","",+VLOOKUP(Tabel1[[#This Row],[ID'#]],'[1]Product overview'!$B:$P,2,FALSE))</f>
        <v/>
      </c>
      <c r="G184" s="2" t="str">
        <f>IF(Tabel1[[#This Row],[ID'#]]="","",+VLOOKUP(Tabel1[[#This Row],[ID'#]],'[1]Product overview'!$B:$P,5,FALSE))</f>
        <v/>
      </c>
      <c r="H184" s="2" t="str">
        <f>IF(Tabel1[[#This Row],[ID'#]]="","",+VLOOKUP(Tabel1[[#This Row],[ID'#]],'[1]Product overview'!$B:$P,8,FALSE))</f>
        <v/>
      </c>
      <c r="I184" s="2" t="str">
        <f>IF(Tabel1[[#This Row],[ID'#]]="","",+VLOOKUP(Tabel1[[#This Row],[ID'#]],'[1]Product overview'!$B:$P,9,FALSE))</f>
        <v/>
      </c>
      <c r="J184" s="2" t="str">
        <f>IF(Tabel1[[#This Row],[ID'#]]="","",+VLOOKUP(Tabel1[[#This Row],[ID'#]],'[1]Product overview'!$B:$P,10,FALSE))</f>
        <v/>
      </c>
      <c r="K184" s="2" t="str">
        <f>IF(Tabel1[[#This Row],[ID'#]]="","",+VLOOKUP(Tabel1[[#This Row],[ID'#]],'[1]Product overview'!$B:$P,11,FALSE))</f>
        <v/>
      </c>
      <c r="L184" s="2" t="str">
        <f>IF(Tabel1[[#This Row],[ID'#]]="","",+VLOOKUP(Tabel1[[#This Row],[ID'#]],'[1]Product overview'!$B:$P,12,FALSE))</f>
        <v/>
      </c>
      <c r="M184" s="2" t="str">
        <f>IF(Tabel1[[#This Row],[ID'#]]="","",+VLOOKUP(Tabel1[[#This Row],[ID'#]],'[1]Product overview'!$B:$P,13,FALSE))</f>
        <v/>
      </c>
      <c r="N184" s="2" t="str">
        <f>IF(Tabel1[[#This Row],[ID'#]]="","",+VLOOKUP(Tabel1[[#This Row],[ID'#]],'[1]Product overview'!$B:$P,14,FALSE))</f>
        <v/>
      </c>
      <c r="O184" s="2" t="str">
        <f>IF(Tabel1[[#This Row],[ID'#]]="","",+VLOOKUP(Tabel1[[#This Row],[ID'#]],'[1]Product overview'!$B:$P,15,FALSE))</f>
        <v/>
      </c>
    </row>
    <row r="185" spans="1:15">
      <c r="A185" s="98"/>
      <c r="B185" s="98"/>
      <c r="C185" s="119"/>
      <c r="D185" s="98"/>
      <c r="E185" s="98"/>
      <c r="F185" s="98" t="str">
        <f>IF(Tabel1[[#This Row],[ID'#]]="","",+VLOOKUP(Tabel1[[#This Row],[ID'#]],'[1]Product overview'!$B:$P,2,FALSE))</f>
        <v/>
      </c>
      <c r="G185" s="2" t="str">
        <f>IF(Tabel1[[#This Row],[ID'#]]="","",+VLOOKUP(Tabel1[[#This Row],[ID'#]],'[1]Product overview'!$B:$P,5,FALSE))</f>
        <v/>
      </c>
      <c r="H185" s="2" t="str">
        <f>IF(Tabel1[[#This Row],[ID'#]]="","",+VLOOKUP(Tabel1[[#This Row],[ID'#]],'[1]Product overview'!$B:$P,8,FALSE))</f>
        <v/>
      </c>
      <c r="I185" s="2" t="str">
        <f>IF(Tabel1[[#This Row],[ID'#]]="","",+VLOOKUP(Tabel1[[#This Row],[ID'#]],'[1]Product overview'!$B:$P,9,FALSE))</f>
        <v/>
      </c>
      <c r="J185" s="2" t="str">
        <f>IF(Tabel1[[#This Row],[ID'#]]="","",+VLOOKUP(Tabel1[[#This Row],[ID'#]],'[1]Product overview'!$B:$P,10,FALSE))</f>
        <v/>
      </c>
      <c r="K185" s="2" t="str">
        <f>IF(Tabel1[[#This Row],[ID'#]]="","",+VLOOKUP(Tabel1[[#This Row],[ID'#]],'[1]Product overview'!$B:$P,11,FALSE))</f>
        <v/>
      </c>
      <c r="L185" s="2" t="str">
        <f>IF(Tabel1[[#This Row],[ID'#]]="","",+VLOOKUP(Tabel1[[#This Row],[ID'#]],'[1]Product overview'!$B:$P,12,FALSE))</f>
        <v/>
      </c>
      <c r="M185" s="2" t="str">
        <f>IF(Tabel1[[#This Row],[ID'#]]="","",+VLOOKUP(Tabel1[[#This Row],[ID'#]],'[1]Product overview'!$B:$P,13,FALSE))</f>
        <v/>
      </c>
      <c r="N185" s="2" t="str">
        <f>IF(Tabel1[[#This Row],[ID'#]]="","",+VLOOKUP(Tabel1[[#This Row],[ID'#]],'[1]Product overview'!$B:$P,14,FALSE))</f>
        <v/>
      </c>
      <c r="O185" s="2" t="str">
        <f>IF(Tabel1[[#This Row],[ID'#]]="","",+VLOOKUP(Tabel1[[#This Row],[ID'#]],'[1]Product overview'!$B:$P,15,FALSE))</f>
        <v/>
      </c>
    </row>
    <row r="186" spans="1:15">
      <c r="A186" s="98"/>
      <c r="B186" s="98"/>
      <c r="C186" s="119"/>
      <c r="D186" s="98"/>
      <c r="E186" s="98"/>
      <c r="F186" s="98" t="str">
        <f>IF(Tabel1[[#This Row],[ID'#]]="","",+VLOOKUP(Tabel1[[#This Row],[ID'#]],'[1]Product overview'!$B:$P,2,FALSE))</f>
        <v/>
      </c>
      <c r="G186" s="2" t="str">
        <f>IF(Tabel1[[#This Row],[ID'#]]="","",+VLOOKUP(Tabel1[[#This Row],[ID'#]],'[1]Product overview'!$B:$P,5,FALSE))</f>
        <v/>
      </c>
      <c r="H186" s="2" t="str">
        <f>IF(Tabel1[[#This Row],[ID'#]]="","",+VLOOKUP(Tabel1[[#This Row],[ID'#]],'[1]Product overview'!$B:$P,8,FALSE))</f>
        <v/>
      </c>
      <c r="I186" s="2" t="str">
        <f>IF(Tabel1[[#This Row],[ID'#]]="","",+VLOOKUP(Tabel1[[#This Row],[ID'#]],'[1]Product overview'!$B:$P,9,FALSE))</f>
        <v/>
      </c>
      <c r="J186" s="2" t="str">
        <f>IF(Tabel1[[#This Row],[ID'#]]="","",+VLOOKUP(Tabel1[[#This Row],[ID'#]],'[1]Product overview'!$B:$P,10,FALSE))</f>
        <v/>
      </c>
      <c r="K186" s="2" t="str">
        <f>IF(Tabel1[[#This Row],[ID'#]]="","",+VLOOKUP(Tabel1[[#This Row],[ID'#]],'[1]Product overview'!$B:$P,11,FALSE))</f>
        <v/>
      </c>
      <c r="L186" s="2" t="str">
        <f>IF(Tabel1[[#This Row],[ID'#]]="","",+VLOOKUP(Tabel1[[#This Row],[ID'#]],'[1]Product overview'!$B:$P,12,FALSE))</f>
        <v/>
      </c>
      <c r="M186" s="2" t="str">
        <f>IF(Tabel1[[#This Row],[ID'#]]="","",+VLOOKUP(Tabel1[[#This Row],[ID'#]],'[1]Product overview'!$B:$P,13,FALSE))</f>
        <v/>
      </c>
      <c r="N186" s="2" t="str">
        <f>IF(Tabel1[[#This Row],[ID'#]]="","",+VLOOKUP(Tabel1[[#This Row],[ID'#]],'[1]Product overview'!$B:$P,14,FALSE))</f>
        <v/>
      </c>
      <c r="O186" s="2" t="str">
        <f>IF(Tabel1[[#This Row],[ID'#]]="","",+VLOOKUP(Tabel1[[#This Row],[ID'#]],'[1]Product overview'!$B:$P,15,FALSE))</f>
        <v/>
      </c>
    </row>
    <row r="187" spans="1:15">
      <c r="A187" s="98"/>
      <c r="B187" s="98"/>
      <c r="C187" s="119"/>
      <c r="D187" s="98"/>
      <c r="E187" s="98"/>
      <c r="F187" s="98" t="str">
        <f>IF(Tabel1[[#This Row],[ID'#]]="","",+VLOOKUP(Tabel1[[#This Row],[ID'#]],'[1]Product overview'!$B:$P,2,FALSE))</f>
        <v/>
      </c>
      <c r="G187" s="2" t="str">
        <f>IF(Tabel1[[#This Row],[ID'#]]="","",+VLOOKUP(Tabel1[[#This Row],[ID'#]],'[1]Product overview'!$B:$P,5,FALSE))</f>
        <v/>
      </c>
      <c r="H187" s="2" t="str">
        <f>IF(Tabel1[[#This Row],[ID'#]]="","",+VLOOKUP(Tabel1[[#This Row],[ID'#]],'[1]Product overview'!$B:$P,8,FALSE))</f>
        <v/>
      </c>
      <c r="I187" s="2" t="str">
        <f>IF(Tabel1[[#This Row],[ID'#]]="","",+VLOOKUP(Tabel1[[#This Row],[ID'#]],'[1]Product overview'!$B:$P,9,FALSE))</f>
        <v/>
      </c>
      <c r="J187" s="2" t="str">
        <f>IF(Tabel1[[#This Row],[ID'#]]="","",+VLOOKUP(Tabel1[[#This Row],[ID'#]],'[1]Product overview'!$B:$P,10,FALSE))</f>
        <v/>
      </c>
      <c r="K187" s="2" t="str">
        <f>IF(Tabel1[[#This Row],[ID'#]]="","",+VLOOKUP(Tabel1[[#This Row],[ID'#]],'[1]Product overview'!$B:$P,11,FALSE))</f>
        <v/>
      </c>
      <c r="L187" s="2" t="str">
        <f>IF(Tabel1[[#This Row],[ID'#]]="","",+VLOOKUP(Tabel1[[#This Row],[ID'#]],'[1]Product overview'!$B:$P,12,FALSE))</f>
        <v/>
      </c>
      <c r="M187" s="2" t="str">
        <f>IF(Tabel1[[#This Row],[ID'#]]="","",+VLOOKUP(Tabel1[[#This Row],[ID'#]],'[1]Product overview'!$B:$P,13,FALSE))</f>
        <v/>
      </c>
      <c r="N187" s="2" t="str">
        <f>IF(Tabel1[[#This Row],[ID'#]]="","",+VLOOKUP(Tabel1[[#This Row],[ID'#]],'[1]Product overview'!$B:$P,14,FALSE))</f>
        <v/>
      </c>
      <c r="O187" s="2" t="str">
        <f>IF(Tabel1[[#This Row],[ID'#]]="","",+VLOOKUP(Tabel1[[#This Row],[ID'#]],'[1]Product overview'!$B:$P,15,FALSE))</f>
        <v/>
      </c>
    </row>
    <row r="188" spans="1:15">
      <c r="A188" s="98"/>
      <c r="B188" s="98"/>
      <c r="C188" s="119"/>
      <c r="D188" s="98"/>
      <c r="E188" s="98"/>
      <c r="F188" s="98" t="str">
        <f>IF(Tabel1[[#This Row],[ID'#]]="","",+VLOOKUP(Tabel1[[#This Row],[ID'#]],'[1]Product overview'!$B:$P,2,FALSE))</f>
        <v/>
      </c>
      <c r="G188" s="2" t="str">
        <f>IF(Tabel1[[#This Row],[ID'#]]="","",+VLOOKUP(Tabel1[[#This Row],[ID'#]],'[1]Product overview'!$B:$P,5,FALSE))</f>
        <v/>
      </c>
      <c r="H188" s="2" t="str">
        <f>IF(Tabel1[[#This Row],[ID'#]]="","",+VLOOKUP(Tabel1[[#This Row],[ID'#]],'[1]Product overview'!$B:$P,8,FALSE))</f>
        <v/>
      </c>
      <c r="I188" s="2" t="str">
        <f>IF(Tabel1[[#This Row],[ID'#]]="","",+VLOOKUP(Tabel1[[#This Row],[ID'#]],'[1]Product overview'!$B:$P,9,FALSE))</f>
        <v/>
      </c>
      <c r="J188" s="2" t="str">
        <f>IF(Tabel1[[#This Row],[ID'#]]="","",+VLOOKUP(Tabel1[[#This Row],[ID'#]],'[1]Product overview'!$B:$P,10,FALSE))</f>
        <v/>
      </c>
      <c r="K188" s="2" t="str">
        <f>IF(Tabel1[[#This Row],[ID'#]]="","",+VLOOKUP(Tabel1[[#This Row],[ID'#]],'[1]Product overview'!$B:$P,11,FALSE))</f>
        <v/>
      </c>
      <c r="L188" s="2" t="str">
        <f>IF(Tabel1[[#This Row],[ID'#]]="","",+VLOOKUP(Tabel1[[#This Row],[ID'#]],'[1]Product overview'!$B:$P,12,FALSE))</f>
        <v/>
      </c>
      <c r="M188" s="2" t="str">
        <f>IF(Tabel1[[#This Row],[ID'#]]="","",+VLOOKUP(Tabel1[[#This Row],[ID'#]],'[1]Product overview'!$B:$P,13,FALSE))</f>
        <v/>
      </c>
      <c r="N188" s="2" t="str">
        <f>IF(Tabel1[[#This Row],[ID'#]]="","",+VLOOKUP(Tabel1[[#This Row],[ID'#]],'[1]Product overview'!$B:$P,14,FALSE))</f>
        <v/>
      </c>
      <c r="O188" s="2" t="str">
        <f>IF(Tabel1[[#This Row],[ID'#]]="","",+VLOOKUP(Tabel1[[#This Row],[ID'#]],'[1]Product overview'!$B:$P,15,FALSE))</f>
        <v/>
      </c>
    </row>
    <row r="189" spans="1:15">
      <c r="A189" s="98"/>
      <c r="B189" s="98"/>
      <c r="C189" s="119"/>
      <c r="D189" s="98"/>
      <c r="E189" s="98"/>
      <c r="F189" s="98" t="str">
        <f>IF(Tabel1[[#This Row],[ID'#]]="","",+VLOOKUP(Tabel1[[#This Row],[ID'#]],'[1]Product overview'!$B:$P,2,FALSE))</f>
        <v/>
      </c>
      <c r="G189" s="2" t="str">
        <f>IF(Tabel1[[#This Row],[ID'#]]="","",+VLOOKUP(Tabel1[[#This Row],[ID'#]],'[1]Product overview'!$B:$P,5,FALSE))</f>
        <v/>
      </c>
      <c r="H189" s="2" t="str">
        <f>IF(Tabel1[[#This Row],[ID'#]]="","",+VLOOKUP(Tabel1[[#This Row],[ID'#]],'[1]Product overview'!$B:$P,8,FALSE))</f>
        <v/>
      </c>
      <c r="I189" s="2" t="str">
        <f>IF(Tabel1[[#This Row],[ID'#]]="","",+VLOOKUP(Tabel1[[#This Row],[ID'#]],'[1]Product overview'!$B:$P,9,FALSE))</f>
        <v/>
      </c>
      <c r="J189" s="2" t="str">
        <f>IF(Tabel1[[#This Row],[ID'#]]="","",+VLOOKUP(Tabel1[[#This Row],[ID'#]],'[1]Product overview'!$B:$P,10,FALSE))</f>
        <v/>
      </c>
      <c r="K189" s="2" t="str">
        <f>IF(Tabel1[[#This Row],[ID'#]]="","",+VLOOKUP(Tabel1[[#This Row],[ID'#]],'[1]Product overview'!$B:$P,11,FALSE))</f>
        <v/>
      </c>
      <c r="L189" s="2" t="str">
        <f>IF(Tabel1[[#This Row],[ID'#]]="","",+VLOOKUP(Tabel1[[#This Row],[ID'#]],'[1]Product overview'!$B:$P,12,FALSE))</f>
        <v/>
      </c>
      <c r="M189" s="2" t="str">
        <f>IF(Tabel1[[#This Row],[ID'#]]="","",+VLOOKUP(Tabel1[[#This Row],[ID'#]],'[1]Product overview'!$B:$P,13,FALSE))</f>
        <v/>
      </c>
      <c r="N189" s="2" t="str">
        <f>IF(Tabel1[[#This Row],[ID'#]]="","",+VLOOKUP(Tabel1[[#This Row],[ID'#]],'[1]Product overview'!$B:$P,14,FALSE))</f>
        <v/>
      </c>
      <c r="O189" s="2" t="str">
        <f>IF(Tabel1[[#This Row],[ID'#]]="","",+VLOOKUP(Tabel1[[#This Row],[ID'#]],'[1]Product overview'!$B:$P,15,FALSE))</f>
        <v/>
      </c>
    </row>
    <row r="190" spans="1:15">
      <c r="A190" s="98"/>
      <c r="B190" s="98"/>
      <c r="C190" s="119"/>
      <c r="D190" s="98"/>
      <c r="E190" s="98"/>
      <c r="F190" s="98" t="str">
        <f>IF(Tabel1[[#This Row],[ID'#]]="","",+VLOOKUP(Tabel1[[#This Row],[ID'#]],'[1]Product overview'!$B:$P,2,FALSE))</f>
        <v/>
      </c>
      <c r="G190" s="2" t="str">
        <f>IF(Tabel1[[#This Row],[ID'#]]="","",+VLOOKUP(Tabel1[[#This Row],[ID'#]],'[1]Product overview'!$B:$P,5,FALSE))</f>
        <v/>
      </c>
      <c r="H190" s="2" t="str">
        <f>IF(Tabel1[[#This Row],[ID'#]]="","",+VLOOKUP(Tabel1[[#This Row],[ID'#]],'[1]Product overview'!$B:$P,8,FALSE))</f>
        <v/>
      </c>
      <c r="I190" s="2" t="str">
        <f>IF(Tabel1[[#This Row],[ID'#]]="","",+VLOOKUP(Tabel1[[#This Row],[ID'#]],'[1]Product overview'!$B:$P,9,FALSE))</f>
        <v/>
      </c>
      <c r="J190" s="2" t="str">
        <f>IF(Tabel1[[#This Row],[ID'#]]="","",+VLOOKUP(Tabel1[[#This Row],[ID'#]],'[1]Product overview'!$B:$P,10,FALSE))</f>
        <v/>
      </c>
      <c r="K190" s="2" t="str">
        <f>IF(Tabel1[[#This Row],[ID'#]]="","",+VLOOKUP(Tabel1[[#This Row],[ID'#]],'[1]Product overview'!$B:$P,11,FALSE))</f>
        <v/>
      </c>
      <c r="L190" s="2" t="str">
        <f>IF(Tabel1[[#This Row],[ID'#]]="","",+VLOOKUP(Tabel1[[#This Row],[ID'#]],'[1]Product overview'!$B:$P,12,FALSE))</f>
        <v/>
      </c>
      <c r="M190" s="2" t="str">
        <f>IF(Tabel1[[#This Row],[ID'#]]="","",+VLOOKUP(Tabel1[[#This Row],[ID'#]],'[1]Product overview'!$B:$P,13,FALSE))</f>
        <v/>
      </c>
      <c r="N190" s="2" t="str">
        <f>IF(Tabel1[[#This Row],[ID'#]]="","",+VLOOKUP(Tabel1[[#This Row],[ID'#]],'[1]Product overview'!$B:$P,14,FALSE))</f>
        <v/>
      </c>
      <c r="O190" s="2" t="str">
        <f>IF(Tabel1[[#This Row],[ID'#]]="","",+VLOOKUP(Tabel1[[#This Row],[ID'#]],'[1]Product overview'!$B:$P,15,FALSE))</f>
        <v/>
      </c>
    </row>
    <row r="191" spans="1:15">
      <c r="A191" s="98"/>
      <c r="B191" s="98"/>
      <c r="C191" s="119"/>
      <c r="D191" s="98"/>
      <c r="E191" s="98"/>
      <c r="F191" s="98" t="str">
        <f>IF(Tabel1[[#This Row],[ID'#]]="","",+VLOOKUP(Tabel1[[#This Row],[ID'#]],'[1]Product overview'!$B:$P,2,FALSE))</f>
        <v/>
      </c>
      <c r="G191" s="2" t="str">
        <f>IF(Tabel1[[#This Row],[ID'#]]="","",+VLOOKUP(Tabel1[[#This Row],[ID'#]],'[1]Product overview'!$B:$P,5,FALSE))</f>
        <v/>
      </c>
      <c r="H191" s="2" t="str">
        <f>IF(Tabel1[[#This Row],[ID'#]]="","",+VLOOKUP(Tabel1[[#This Row],[ID'#]],'[1]Product overview'!$B:$P,8,FALSE))</f>
        <v/>
      </c>
      <c r="I191" s="2" t="str">
        <f>IF(Tabel1[[#This Row],[ID'#]]="","",+VLOOKUP(Tabel1[[#This Row],[ID'#]],'[1]Product overview'!$B:$P,9,FALSE))</f>
        <v/>
      </c>
      <c r="J191" s="2" t="str">
        <f>IF(Tabel1[[#This Row],[ID'#]]="","",+VLOOKUP(Tabel1[[#This Row],[ID'#]],'[1]Product overview'!$B:$P,10,FALSE))</f>
        <v/>
      </c>
      <c r="K191" s="2" t="str">
        <f>IF(Tabel1[[#This Row],[ID'#]]="","",+VLOOKUP(Tabel1[[#This Row],[ID'#]],'[1]Product overview'!$B:$P,11,FALSE))</f>
        <v/>
      </c>
      <c r="L191" s="2" t="str">
        <f>IF(Tabel1[[#This Row],[ID'#]]="","",+VLOOKUP(Tabel1[[#This Row],[ID'#]],'[1]Product overview'!$B:$P,12,FALSE))</f>
        <v/>
      </c>
      <c r="M191" s="2" t="str">
        <f>IF(Tabel1[[#This Row],[ID'#]]="","",+VLOOKUP(Tabel1[[#This Row],[ID'#]],'[1]Product overview'!$B:$P,13,FALSE))</f>
        <v/>
      </c>
      <c r="N191" s="2" t="str">
        <f>IF(Tabel1[[#This Row],[ID'#]]="","",+VLOOKUP(Tabel1[[#This Row],[ID'#]],'[1]Product overview'!$B:$P,14,FALSE))</f>
        <v/>
      </c>
      <c r="O191" s="2" t="str">
        <f>IF(Tabel1[[#This Row],[ID'#]]="","",+VLOOKUP(Tabel1[[#This Row],[ID'#]],'[1]Product overview'!$B:$P,15,FALSE))</f>
        <v/>
      </c>
    </row>
    <row r="192" spans="1:15">
      <c r="A192" s="98"/>
      <c r="B192" s="98"/>
      <c r="C192" s="119"/>
      <c r="D192" s="98"/>
      <c r="E192" s="98"/>
      <c r="F192" s="98" t="str">
        <f>IF(Tabel1[[#This Row],[ID'#]]="","",+VLOOKUP(Tabel1[[#This Row],[ID'#]],'[1]Product overview'!$B:$P,2,FALSE))</f>
        <v/>
      </c>
      <c r="G192" s="2" t="str">
        <f>IF(Tabel1[[#This Row],[ID'#]]="","",+VLOOKUP(Tabel1[[#This Row],[ID'#]],'[1]Product overview'!$B:$P,5,FALSE))</f>
        <v/>
      </c>
      <c r="H192" s="2" t="str">
        <f>IF(Tabel1[[#This Row],[ID'#]]="","",+VLOOKUP(Tabel1[[#This Row],[ID'#]],'[1]Product overview'!$B:$P,8,FALSE))</f>
        <v/>
      </c>
      <c r="I192" s="2" t="str">
        <f>IF(Tabel1[[#This Row],[ID'#]]="","",+VLOOKUP(Tabel1[[#This Row],[ID'#]],'[1]Product overview'!$B:$P,9,FALSE))</f>
        <v/>
      </c>
      <c r="J192" s="2" t="str">
        <f>IF(Tabel1[[#This Row],[ID'#]]="","",+VLOOKUP(Tabel1[[#This Row],[ID'#]],'[1]Product overview'!$B:$P,10,FALSE))</f>
        <v/>
      </c>
      <c r="K192" s="2" t="str">
        <f>IF(Tabel1[[#This Row],[ID'#]]="","",+VLOOKUP(Tabel1[[#This Row],[ID'#]],'[1]Product overview'!$B:$P,11,FALSE))</f>
        <v/>
      </c>
      <c r="L192" s="2" t="str">
        <f>IF(Tabel1[[#This Row],[ID'#]]="","",+VLOOKUP(Tabel1[[#This Row],[ID'#]],'[1]Product overview'!$B:$P,12,FALSE))</f>
        <v/>
      </c>
      <c r="M192" s="2" t="str">
        <f>IF(Tabel1[[#This Row],[ID'#]]="","",+VLOOKUP(Tabel1[[#This Row],[ID'#]],'[1]Product overview'!$B:$P,13,FALSE))</f>
        <v/>
      </c>
      <c r="N192" s="2" t="str">
        <f>IF(Tabel1[[#This Row],[ID'#]]="","",+VLOOKUP(Tabel1[[#This Row],[ID'#]],'[1]Product overview'!$B:$P,14,FALSE))</f>
        <v/>
      </c>
      <c r="O192" s="2" t="str">
        <f>IF(Tabel1[[#This Row],[ID'#]]="","",+VLOOKUP(Tabel1[[#This Row],[ID'#]],'[1]Product overview'!$B:$P,15,FALSE))</f>
        <v/>
      </c>
    </row>
    <row r="193" spans="1:15">
      <c r="A193" s="98"/>
      <c r="B193" s="98"/>
      <c r="C193" s="119"/>
      <c r="D193" s="98"/>
      <c r="E193" s="98"/>
      <c r="F193" s="98" t="str">
        <f>IF(Tabel1[[#This Row],[ID'#]]="","",+VLOOKUP(Tabel1[[#This Row],[ID'#]],'[1]Product overview'!$B:$P,2,FALSE))</f>
        <v/>
      </c>
      <c r="G193" s="2" t="str">
        <f>IF(Tabel1[[#This Row],[ID'#]]="","",+VLOOKUP(Tabel1[[#This Row],[ID'#]],'[1]Product overview'!$B:$P,5,FALSE))</f>
        <v/>
      </c>
      <c r="H193" s="2" t="str">
        <f>IF(Tabel1[[#This Row],[ID'#]]="","",+VLOOKUP(Tabel1[[#This Row],[ID'#]],'[1]Product overview'!$B:$P,8,FALSE))</f>
        <v/>
      </c>
      <c r="I193" s="2" t="str">
        <f>IF(Tabel1[[#This Row],[ID'#]]="","",+VLOOKUP(Tabel1[[#This Row],[ID'#]],'[1]Product overview'!$B:$P,9,FALSE))</f>
        <v/>
      </c>
      <c r="J193" s="2" t="str">
        <f>IF(Tabel1[[#This Row],[ID'#]]="","",+VLOOKUP(Tabel1[[#This Row],[ID'#]],'[1]Product overview'!$B:$P,10,FALSE))</f>
        <v/>
      </c>
      <c r="K193" s="2" t="str">
        <f>IF(Tabel1[[#This Row],[ID'#]]="","",+VLOOKUP(Tabel1[[#This Row],[ID'#]],'[1]Product overview'!$B:$P,11,FALSE))</f>
        <v/>
      </c>
      <c r="L193" s="2" t="str">
        <f>IF(Tabel1[[#This Row],[ID'#]]="","",+VLOOKUP(Tabel1[[#This Row],[ID'#]],'[1]Product overview'!$B:$P,12,FALSE))</f>
        <v/>
      </c>
      <c r="M193" s="2" t="str">
        <f>IF(Tabel1[[#This Row],[ID'#]]="","",+VLOOKUP(Tabel1[[#This Row],[ID'#]],'[1]Product overview'!$B:$P,13,FALSE))</f>
        <v/>
      </c>
      <c r="N193" s="2" t="str">
        <f>IF(Tabel1[[#This Row],[ID'#]]="","",+VLOOKUP(Tabel1[[#This Row],[ID'#]],'[1]Product overview'!$B:$P,14,FALSE))</f>
        <v/>
      </c>
      <c r="O193" s="2" t="str">
        <f>IF(Tabel1[[#This Row],[ID'#]]="","",+VLOOKUP(Tabel1[[#This Row],[ID'#]],'[1]Product overview'!$B:$P,15,FALSE))</f>
        <v/>
      </c>
    </row>
    <row r="194" spans="1:15">
      <c r="A194" s="98"/>
      <c r="B194" s="98"/>
      <c r="C194" s="119"/>
      <c r="D194" s="98"/>
      <c r="E194" s="98"/>
      <c r="F194" s="98" t="str">
        <f>IF(Tabel1[[#This Row],[ID'#]]="","",+VLOOKUP(Tabel1[[#This Row],[ID'#]],'[1]Product overview'!$B:$P,2,FALSE))</f>
        <v/>
      </c>
      <c r="G194" s="2" t="str">
        <f>IF(Tabel1[[#This Row],[ID'#]]="","",+VLOOKUP(Tabel1[[#This Row],[ID'#]],'[1]Product overview'!$B:$P,5,FALSE))</f>
        <v/>
      </c>
      <c r="H194" s="2" t="str">
        <f>IF(Tabel1[[#This Row],[ID'#]]="","",+VLOOKUP(Tabel1[[#This Row],[ID'#]],'[1]Product overview'!$B:$P,8,FALSE))</f>
        <v/>
      </c>
      <c r="I194" s="2" t="str">
        <f>IF(Tabel1[[#This Row],[ID'#]]="","",+VLOOKUP(Tabel1[[#This Row],[ID'#]],'[1]Product overview'!$B:$P,9,FALSE))</f>
        <v/>
      </c>
      <c r="J194" s="2" t="str">
        <f>IF(Tabel1[[#This Row],[ID'#]]="","",+VLOOKUP(Tabel1[[#This Row],[ID'#]],'[1]Product overview'!$B:$P,10,FALSE))</f>
        <v/>
      </c>
      <c r="K194" s="2" t="str">
        <f>IF(Tabel1[[#This Row],[ID'#]]="","",+VLOOKUP(Tabel1[[#This Row],[ID'#]],'[1]Product overview'!$B:$P,11,FALSE))</f>
        <v/>
      </c>
      <c r="L194" s="2" t="str">
        <f>IF(Tabel1[[#This Row],[ID'#]]="","",+VLOOKUP(Tabel1[[#This Row],[ID'#]],'[1]Product overview'!$B:$P,12,FALSE))</f>
        <v/>
      </c>
      <c r="M194" s="2" t="str">
        <f>IF(Tabel1[[#This Row],[ID'#]]="","",+VLOOKUP(Tabel1[[#This Row],[ID'#]],'[1]Product overview'!$B:$P,13,FALSE))</f>
        <v/>
      </c>
      <c r="N194" s="2" t="str">
        <f>IF(Tabel1[[#This Row],[ID'#]]="","",+VLOOKUP(Tabel1[[#This Row],[ID'#]],'[1]Product overview'!$B:$P,14,FALSE))</f>
        <v/>
      </c>
      <c r="O194" s="2" t="str">
        <f>IF(Tabel1[[#This Row],[ID'#]]="","",+VLOOKUP(Tabel1[[#This Row],[ID'#]],'[1]Product overview'!$B:$P,15,FALSE))</f>
        <v/>
      </c>
    </row>
    <row r="195" spans="1:15">
      <c r="A195" s="98"/>
      <c r="B195" s="98"/>
      <c r="C195" s="119"/>
      <c r="D195" s="98"/>
      <c r="E195" s="98"/>
      <c r="F195" s="98" t="str">
        <f>IF(Tabel1[[#This Row],[ID'#]]="","",+VLOOKUP(Tabel1[[#This Row],[ID'#]],'[1]Product overview'!$B:$P,2,FALSE))</f>
        <v/>
      </c>
      <c r="G195" s="2" t="str">
        <f>IF(Tabel1[[#This Row],[ID'#]]="","",+VLOOKUP(Tabel1[[#This Row],[ID'#]],'[1]Product overview'!$B:$P,5,FALSE))</f>
        <v/>
      </c>
      <c r="H195" s="2" t="str">
        <f>IF(Tabel1[[#This Row],[ID'#]]="","",+VLOOKUP(Tabel1[[#This Row],[ID'#]],'[1]Product overview'!$B:$P,8,FALSE))</f>
        <v/>
      </c>
      <c r="I195" s="2" t="str">
        <f>IF(Tabel1[[#This Row],[ID'#]]="","",+VLOOKUP(Tabel1[[#This Row],[ID'#]],'[1]Product overview'!$B:$P,9,FALSE))</f>
        <v/>
      </c>
      <c r="J195" s="2" t="str">
        <f>IF(Tabel1[[#This Row],[ID'#]]="","",+VLOOKUP(Tabel1[[#This Row],[ID'#]],'[1]Product overview'!$B:$P,10,FALSE))</f>
        <v/>
      </c>
      <c r="K195" s="2" t="str">
        <f>IF(Tabel1[[#This Row],[ID'#]]="","",+VLOOKUP(Tabel1[[#This Row],[ID'#]],'[1]Product overview'!$B:$P,11,FALSE))</f>
        <v/>
      </c>
      <c r="L195" s="2" t="str">
        <f>IF(Tabel1[[#This Row],[ID'#]]="","",+VLOOKUP(Tabel1[[#This Row],[ID'#]],'[1]Product overview'!$B:$P,12,FALSE))</f>
        <v/>
      </c>
      <c r="M195" s="2" t="str">
        <f>IF(Tabel1[[#This Row],[ID'#]]="","",+VLOOKUP(Tabel1[[#This Row],[ID'#]],'[1]Product overview'!$B:$P,13,FALSE))</f>
        <v/>
      </c>
      <c r="N195" s="2" t="str">
        <f>IF(Tabel1[[#This Row],[ID'#]]="","",+VLOOKUP(Tabel1[[#This Row],[ID'#]],'[1]Product overview'!$B:$P,14,FALSE))</f>
        <v/>
      </c>
      <c r="O195" s="2" t="str">
        <f>IF(Tabel1[[#This Row],[ID'#]]="","",+VLOOKUP(Tabel1[[#This Row],[ID'#]],'[1]Product overview'!$B:$P,15,FALSE))</f>
        <v/>
      </c>
    </row>
    <row r="196" spans="1:15">
      <c r="A196" s="98"/>
      <c r="B196" s="98"/>
      <c r="C196" s="119"/>
      <c r="D196" s="98"/>
      <c r="E196" s="98"/>
      <c r="F196" s="98" t="str">
        <f>IF(Tabel1[[#This Row],[ID'#]]="","",+VLOOKUP(Tabel1[[#This Row],[ID'#]],'[1]Product overview'!$B:$P,2,FALSE))</f>
        <v/>
      </c>
      <c r="G196" s="2" t="str">
        <f>IF(Tabel1[[#This Row],[ID'#]]="","",+VLOOKUP(Tabel1[[#This Row],[ID'#]],'[1]Product overview'!$B:$P,5,FALSE))</f>
        <v/>
      </c>
      <c r="H196" s="2" t="str">
        <f>IF(Tabel1[[#This Row],[ID'#]]="","",+VLOOKUP(Tabel1[[#This Row],[ID'#]],'[1]Product overview'!$B:$P,8,FALSE))</f>
        <v/>
      </c>
      <c r="I196" s="2" t="str">
        <f>IF(Tabel1[[#This Row],[ID'#]]="","",+VLOOKUP(Tabel1[[#This Row],[ID'#]],'[1]Product overview'!$B:$P,9,FALSE))</f>
        <v/>
      </c>
      <c r="J196" s="2" t="str">
        <f>IF(Tabel1[[#This Row],[ID'#]]="","",+VLOOKUP(Tabel1[[#This Row],[ID'#]],'[1]Product overview'!$B:$P,10,FALSE))</f>
        <v/>
      </c>
      <c r="K196" s="2" t="str">
        <f>IF(Tabel1[[#This Row],[ID'#]]="","",+VLOOKUP(Tabel1[[#This Row],[ID'#]],'[1]Product overview'!$B:$P,11,FALSE))</f>
        <v/>
      </c>
      <c r="L196" s="2" t="str">
        <f>IF(Tabel1[[#This Row],[ID'#]]="","",+VLOOKUP(Tabel1[[#This Row],[ID'#]],'[1]Product overview'!$B:$P,12,FALSE))</f>
        <v/>
      </c>
      <c r="M196" s="2" t="str">
        <f>IF(Tabel1[[#This Row],[ID'#]]="","",+VLOOKUP(Tabel1[[#This Row],[ID'#]],'[1]Product overview'!$B:$P,13,FALSE))</f>
        <v/>
      </c>
      <c r="N196" s="2" t="str">
        <f>IF(Tabel1[[#This Row],[ID'#]]="","",+VLOOKUP(Tabel1[[#This Row],[ID'#]],'[1]Product overview'!$B:$P,14,FALSE))</f>
        <v/>
      </c>
      <c r="O196" s="2" t="str">
        <f>IF(Tabel1[[#This Row],[ID'#]]="","",+VLOOKUP(Tabel1[[#This Row],[ID'#]],'[1]Product overview'!$B:$P,15,FALSE))</f>
        <v/>
      </c>
    </row>
    <row r="197" spans="1:15">
      <c r="A197" s="98"/>
      <c r="B197" s="98"/>
      <c r="C197" s="119"/>
      <c r="D197" s="98"/>
      <c r="E197" s="98"/>
      <c r="F197" s="98" t="str">
        <f>IF(Tabel1[[#This Row],[ID'#]]="","",+VLOOKUP(Tabel1[[#This Row],[ID'#]],'[1]Product overview'!$B:$P,2,FALSE))</f>
        <v/>
      </c>
      <c r="G197" s="2" t="str">
        <f>IF(Tabel1[[#This Row],[ID'#]]="","",+VLOOKUP(Tabel1[[#This Row],[ID'#]],'[1]Product overview'!$B:$P,5,FALSE))</f>
        <v/>
      </c>
      <c r="H197" s="2" t="str">
        <f>IF(Tabel1[[#This Row],[ID'#]]="","",+VLOOKUP(Tabel1[[#This Row],[ID'#]],'[1]Product overview'!$B:$P,8,FALSE))</f>
        <v/>
      </c>
      <c r="I197" s="2" t="str">
        <f>IF(Tabel1[[#This Row],[ID'#]]="","",+VLOOKUP(Tabel1[[#This Row],[ID'#]],'[1]Product overview'!$B:$P,9,FALSE))</f>
        <v/>
      </c>
      <c r="J197" s="2" t="str">
        <f>IF(Tabel1[[#This Row],[ID'#]]="","",+VLOOKUP(Tabel1[[#This Row],[ID'#]],'[1]Product overview'!$B:$P,10,FALSE))</f>
        <v/>
      </c>
      <c r="K197" s="2" t="str">
        <f>IF(Tabel1[[#This Row],[ID'#]]="","",+VLOOKUP(Tabel1[[#This Row],[ID'#]],'[1]Product overview'!$B:$P,11,FALSE))</f>
        <v/>
      </c>
      <c r="L197" s="2" t="str">
        <f>IF(Tabel1[[#This Row],[ID'#]]="","",+VLOOKUP(Tabel1[[#This Row],[ID'#]],'[1]Product overview'!$B:$P,12,FALSE))</f>
        <v/>
      </c>
      <c r="M197" s="2" t="str">
        <f>IF(Tabel1[[#This Row],[ID'#]]="","",+VLOOKUP(Tabel1[[#This Row],[ID'#]],'[1]Product overview'!$B:$P,13,FALSE))</f>
        <v/>
      </c>
      <c r="N197" s="2" t="str">
        <f>IF(Tabel1[[#This Row],[ID'#]]="","",+VLOOKUP(Tabel1[[#This Row],[ID'#]],'[1]Product overview'!$B:$P,14,FALSE))</f>
        <v/>
      </c>
      <c r="O197" s="2" t="str">
        <f>IF(Tabel1[[#This Row],[ID'#]]="","",+VLOOKUP(Tabel1[[#This Row],[ID'#]],'[1]Product overview'!$B:$P,15,FALSE))</f>
        <v/>
      </c>
    </row>
    <row r="198" spans="1:15">
      <c r="A198" s="98"/>
      <c r="B198" s="98"/>
      <c r="C198" s="119"/>
      <c r="D198" s="98"/>
      <c r="E198" s="98"/>
      <c r="F198" s="98" t="str">
        <f>IF(Tabel1[[#This Row],[ID'#]]="","",+VLOOKUP(Tabel1[[#This Row],[ID'#]],'[1]Product overview'!$B:$P,2,FALSE))</f>
        <v/>
      </c>
      <c r="G198" s="2" t="str">
        <f>IF(Tabel1[[#This Row],[ID'#]]="","",+VLOOKUP(Tabel1[[#This Row],[ID'#]],'[1]Product overview'!$B:$P,5,FALSE))</f>
        <v/>
      </c>
      <c r="H198" s="2" t="str">
        <f>IF(Tabel1[[#This Row],[ID'#]]="","",+VLOOKUP(Tabel1[[#This Row],[ID'#]],'[1]Product overview'!$B:$P,8,FALSE))</f>
        <v/>
      </c>
      <c r="I198" s="2" t="str">
        <f>IF(Tabel1[[#This Row],[ID'#]]="","",+VLOOKUP(Tabel1[[#This Row],[ID'#]],'[1]Product overview'!$B:$P,9,FALSE))</f>
        <v/>
      </c>
      <c r="J198" s="2" t="str">
        <f>IF(Tabel1[[#This Row],[ID'#]]="","",+VLOOKUP(Tabel1[[#This Row],[ID'#]],'[1]Product overview'!$B:$P,10,FALSE))</f>
        <v/>
      </c>
      <c r="K198" s="2" t="str">
        <f>IF(Tabel1[[#This Row],[ID'#]]="","",+VLOOKUP(Tabel1[[#This Row],[ID'#]],'[1]Product overview'!$B:$P,11,FALSE))</f>
        <v/>
      </c>
      <c r="L198" s="2" t="str">
        <f>IF(Tabel1[[#This Row],[ID'#]]="","",+VLOOKUP(Tabel1[[#This Row],[ID'#]],'[1]Product overview'!$B:$P,12,FALSE))</f>
        <v/>
      </c>
      <c r="M198" s="2" t="str">
        <f>IF(Tabel1[[#This Row],[ID'#]]="","",+VLOOKUP(Tabel1[[#This Row],[ID'#]],'[1]Product overview'!$B:$P,13,FALSE))</f>
        <v/>
      </c>
      <c r="N198" s="2" t="str">
        <f>IF(Tabel1[[#This Row],[ID'#]]="","",+VLOOKUP(Tabel1[[#This Row],[ID'#]],'[1]Product overview'!$B:$P,14,FALSE))</f>
        <v/>
      </c>
      <c r="O198" s="2" t="str">
        <f>IF(Tabel1[[#This Row],[ID'#]]="","",+VLOOKUP(Tabel1[[#This Row],[ID'#]],'[1]Product overview'!$B:$P,15,FALSE))</f>
        <v/>
      </c>
    </row>
    <row r="199" spans="1:15">
      <c r="A199" s="98"/>
      <c r="B199" s="98"/>
      <c r="C199" s="119"/>
      <c r="D199" s="98"/>
      <c r="E199" s="98"/>
      <c r="F199" s="98" t="str">
        <f>IF(Tabel1[[#This Row],[ID'#]]="","",+VLOOKUP(Tabel1[[#This Row],[ID'#]],'[1]Product overview'!$B:$P,2,FALSE))</f>
        <v/>
      </c>
      <c r="G199" s="2" t="str">
        <f>IF(Tabel1[[#This Row],[ID'#]]="","",+VLOOKUP(Tabel1[[#This Row],[ID'#]],'[1]Product overview'!$B:$P,5,FALSE))</f>
        <v/>
      </c>
      <c r="H199" s="2" t="str">
        <f>IF(Tabel1[[#This Row],[ID'#]]="","",+VLOOKUP(Tabel1[[#This Row],[ID'#]],'[1]Product overview'!$B:$P,8,FALSE))</f>
        <v/>
      </c>
      <c r="I199" s="2" t="str">
        <f>IF(Tabel1[[#This Row],[ID'#]]="","",+VLOOKUP(Tabel1[[#This Row],[ID'#]],'[1]Product overview'!$B:$P,9,FALSE))</f>
        <v/>
      </c>
      <c r="J199" s="2" t="str">
        <f>IF(Tabel1[[#This Row],[ID'#]]="","",+VLOOKUP(Tabel1[[#This Row],[ID'#]],'[1]Product overview'!$B:$P,10,FALSE))</f>
        <v/>
      </c>
      <c r="K199" s="2" t="str">
        <f>IF(Tabel1[[#This Row],[ID'#]]="","",+VLOOKUP(Tabel1[[#This Row],[ID'#]],'[1]Product overview'!$B:$P,11,FALSE))</f>
        <v/>
      </c>
      <c r="L199" s="2" t="str">
        <f>IF(Tabel1[[#This Row],[ID'#]]="","",+VLOOKUP(Tabel1[[#This Row],[ID'#]],'[1]Product overview'!$B:$P,12,FALSE))</f>
        <v/>
      </c>
      <c r="M199" s="2" t="str">
        <f>IF(Tabel1[[#This Row],[ID'#]]="","",+VLOOKUP(Tabel1[[#This Row],[ID'#]],'[1]Product overview'!$B:$P,13,FALSE))</f>
        <v/>
      </c>
      <c r="N199" s="2" t="str">
        <f>IF(Tabel1[[#This Row],[ID'#]]="","",+VLOOKUP(Tabel1[[#This Row],[ID'#]],'[1]Product overview'!$B:$P,14,FALSE))</f>
        <v/>
      </c>
      <c r="O199" s="2" t="str">
        <f>IF(Tabel1[[#This Row],[ID'#]]="","",+VLOOKUP(Tabel1[[#This Row],[ID'#]],'[1]Product overview'!$B:$P,15,FALSE))</f>
        <v/>
      </c>
    </row>
    <row r="200" spans="1:15">
      <c r="A200" s="98"/>
      <c r="B200" s="98"/>
      <c r="C200" s="119"/>
      <c r="D200" s="98"/>
      <c r="E200" s="98"/>
      <c r="F200" s="98" t="str">
        <f>IF(Tabel1[[#This Row],[ID'#]]="","",+VLOOKUP(Tabel1[[#This Row],[ID'#]],'[1]Product overview'!$B:$P,2,FALSE))</f>
        <v/>
      </c>
      <c r="G200" s="2" t="str">
        <f>IF(Tabel1[[#This Row],[ID'#]]="","",+VLOOKUP(Tabel1[[#This Row],[ID'#]],'[1]Product overview'!$B:$P,5,FALSE))</f>
        <v/>
      </c>
      <c r="H200" s="2" t="str">
        <f>IF(Tabel1[[#This Row],[ID'#]]="","",+VLOOKUP(Tabel1[[#This Row],[ID'#]],'[1]Product overview'!$B:$P,8,FALSE))</f>
        <v/>
      </c>
      <c r="I200" s="2" t="str">
        <f>IF(Tabel1[[#This Row],[ID'#]]="","",+VLOOKUP(Tabel1[[#This Row],[ID'#]],'[1]Product overview'!$B:$P,9,FALSE))</f>
        <v/>
      </c>
      <c r="J200" s="2" t="str">
        <f>IF(Tabel1[[#This Row],[ID'#]]="","",+VLOOKUP(Tabel1[[#This Row],[ID'#]],'[1]Product overview'!$B:$P,10,FALSE))</f>
        <v/>
      </c>
      <c r="K200" s="2" t="str">
        <f>IF(Tabel1[[#This Row],[ID'#]]="","",+VLOOKUP(Tabel1[[#This Row],[ID'#]],'[1]Product overview'!$B:$P,11,FALSE))</f>
        <v/>
      </c>
      <c r="L200" s="2" t="str">
        <f>IF(Tabel1[[#This Row],[ID'#]]="","",+VLOOKUP(Tabel1[[#This Row],[ID'#]],'[1]Product overview'!$B:$P,12,FALSE))</f>
        <v/>
      </c>
      <c r="M200" s="2" t="str">
        <f>IF(Tabel1[[#This Row],[ID'#]]="","",+VLOOKUP(Tabel1[[#This Row],[ID'#]],'[1]Product overview'!$B:$P,13,FALSE))</f>
        <v/>
      </c>
      <c r="N200" s="2" t="str">
        <f>IF(Tabel1[[#This Row],[ID'#]]="","",+VLOOKUP(Tabel1[[#This Row],[ID'#]],'[1]Product overview'!$B:$P,14,FALSE))</f>
        <v/>
      </c>
      <c r="O200" s="2" t="str">
        <f>IF(Tabel1[[#This Row],[ID'#]]="","",+VLOOKUP(Tabel1[[#This Row],[ID'#]],'[1]Product overview'!$B:$P,15,FALSE))</f>
        <v/>
      </c>
    </row>
    <row r="201" spans="1:15">
      <c r="A201" s="98"/>
      <c r="B201" s="98"/>
      <c r="C201" s="119"/>
      <c r="D201" s="98"/>
      <c r="E201" s="98"/>
      <c r="F201" s="98" t="str">
        <f>IF(Tabel1[[#This Row],[ID'#]]="","",+VLOOKUP(Tabel1[[#This Row],[ID'#]],'[1]Product overview'!$B:$P,2,FALSE))</f>
        <v/>
      </c>
      <c r="G201" s="2" t="str">
        <f>IF(Tabel1[[#This Row],[ID'#]]="","",+VLOOKUP(Tabel1[[#This Row],[ID'#]],'[1]Product overview'!$B:$P,5,FALSE))</f>
        <v/>
      </c>
      <c r="H201" s="2" t="str">
        <f>IF(Tabel1[[#This Row],[ID'#]]="","",+VLOOKUP(Tabel1[[#This Row],[ID'#]],'[1]Product overview'!$B:$P,8,FALSE))</f>
        <v/>
      </c>
      <c r="I201" s="2" t="str">
        <f>IF(Tabel1[[#This Row],[ID'#]]="","",+VLOOKUP(Tabel1[[#This Row],[ID'#]],'[1]Product overview'!$B:$P,9,FALSE))</f>
        <v/>
      </c>
      <c r="J201" s="2" t="str">
        <f>IF(Tabel1[[#This Row],[ID'#]]="","",+VLOOKUP(Tabel1[[#This Row],[ID'#]],'[1]Product overview'!$B:$P,10,FALSE))</f>
        <v/>
      </c>
      <c r="K201" s="2" t="str">
        <f>IF(Tabel1[[#This Row],[ID'#]]="","",+VLOOKUP(Tabel1[[#This Row],[ID'#]],'[1]Product overview'!$B:$P,11,FALSE))</f>
        <v/>
      </c>
      <c r="L201" s="2" t="str">
        <f>IF(Tabel1[[#This Row],[ID'#]]="","",+VLOOKUP(Tabel1[[#This Row],[ID'#]],'[1]Product overview'!$B:$P,12,FALSE))</f>
        <v/>
      </c>
      <c r="M201" s="2" t="str">
        <f>IF(Tabel1[[#This Row],[ID'#]]="","",+VLOOKUP(Tabel1[[#This Row],[ID'#]],'[1]Product overview'!$B:$P,13,FALSE))</f>
        <v/>
      </c>
      <c r="N201" s="2" t="str">
        <f>IF(Tabel1[[#This Row],[ID'#]]="","",+VLOOKUP(Tabel1[[#This Row],[ID'#]],'[1]Product overview'!$B:$P,14,FALSE))</f>
        <v/>
      </c>
      <c r="O201" s="2" t="str">
        <f>IF(Tabel1[[#This Row],[ID'#]]="","",+VLOOKUP(Tabel1[[#This Row],[ID'#]],'[1]Product overview'!$B:$P,15,FALSE))</f>
        <v/>
      </c>
    </row>
    <row r="202" spans="1:15">
      <c r="A202" s="98"/>
      <c r="B202" s="98"/>
      <c r="C202" s="119"/>
      <c r="D202" s="98"/>
      <c r="E202" s="98"/>
      <c r="F202" s="98" t="str">
        <f>IF(Tabel1[[#This Row],[ID'#]]="","",+VLOOKUP(Tabel1[[#This Row],[ID'#]],'[1]Product overview'!$B:$P,2,FALSE))</f>
        <v/>
      </c>
      <c r="G202" s="2" t="str">
        <f>IF(Tabel1[[#This Row],[ID'#]]="","",+VLOOKUP(Tabel1[[#This Row],[ID'#]],'[1]Product overview'!$B:$P,5,FALSE))</f>
        <v/>
      </c>
      <c r="H202" s="2" t="str">
        <f>IF(Tabel1[[#This Row],[ID'#]]="","",+VLOOKUP(Tabel1[[#This Row],[ID'#]],'[1]Product overview'!$B:$P,8,FALSE))</f>
        <v/>
      </c>
      <c r="I202" s="2" t="str">
        <f>IF(Tabel1[[#This Row],[ID'#]]="","",+VLOOKUP(Tabel1[[#This Row],[ID'#]],'[1]Product overview'!$B:$P,9,FALSE))</f>
        <v/>
      </c>
      <c r="J202" s="2" t="str">
        <f>IF(Tabel1[[#This Row],[ID'#]]="","",+VLOOKUP(Tabel1[[#This Row],[ID'#]],'[1]Product overview'!$B:$P,10,FALSE))</f>
        <v/>
      </c>
      <c r="K202" s="2" t="str">
        <f>IF(Tabel1[[#This Row],[ID'#]]="","",+VLOOKUP(Tabel1[[#This Row],[ID'#]],'[1]Product overview'!$B:$P,11,FALSE))</f>
        <v/>
      </c>
      <c r="L202" s="2" t="str">
        <f>IF(Tabel1[[#This Row],[ID'#]]="","",+VLOOKUP(Tabel1[[#This Row],[ID'#]],'[1]Product overview'!$B:$P,12,FALSE))</f>
        <v/>
      </c>
      <c r="M202" s="2" t="str">
        <f>IF(Tabel1[[#This Row],[ID'#]]="","",+VLOOKUP(Tabel1[[#This Row],[ID'#]],'[1]Product overview'!$B:$P,13,FALSE))</f>
        <v/>
      </c>
      <c r="N202" s="2" t="str">
        <f>IF(Tabel1[[#This Row],[ID'#]]="","",+VLOOKUP(Tabel1[[#This Row],[ID'#]],'[1]Product overview'!$B:$P,14,FALSE))</f>
        <v/>
      </c>
      <c r="O202" s="2" t="str">
        <f>IF(Tabel1[[#This Row],[ID'#]]="","",+VLOOKUP(Tabel1[[#This Row],[ID'#]],'[1]Product overview'!$B:$P,15,FALSE))</f>
        <v/>
      </c>
    </row>
    <row r="203" spans="1:15">
      <c r="A203" s="98"/>
      <c r="B203" s="98"/>
      <c r="C203" s="119"/>
      <c r="D203" s="98"/>
      <c r="E203" s="98"/>
      <c r="F203" s="98" t="str">
        <f>IF(Tabel1[[#This Row],[ID'#]]="","",+VLOOKUP(Tabel1[[#This Row],[ID'#]],'[1]Product overview'!$B:$P,2,FALSE))</f>
        <v/>
      </c>
      <c r="G203" s="2" t="str">
        <f>IF(Tabel1[[#This Row],[ID'#]]="","",+VLOOKUP(Tabel1[[#This Row],[ID'#]],'[1]Product overview'!$B:$P,5,FALSE))</f>
        <v/>
      </c>
      <c r="H203" s="2" t="str">
        <f>IF(Tabel1[[#This Row],[ID'#]]="","",+VLOOKUP(Tabel1[[#This Row],[ID'#]],'[1]Product overview'!$B:$P,8,FALSE))</f>
        <v/>
      </c>
      <c r="I203" s="2" t="str">
        <f>IF(Tabel1[[#This Row],[ID'#]]="","",+VLOOKUP(Tabel1[[#This Row],[ID'#]],'[1]Product overview'!$B:$P,9,FALSE))</f>
        <v/>
      </c>
      <c r="J203" s="2" t="str">
        <f>IF(Tabel1[[#This Row],[ID'#]]="","",+VLOOKUP(Tabel1[[#This Row],[ID'#]],'[1]Product overview'!$B:$P,10,FALSE))</f>
        <v/>
      </c>
      <c r="K203" s="2" t="str">
        <f>IF(Tabel1[[#This Row],[ID'#]]="","",+VLOOKUP(Tabel1[[#This Row],[ID'#]],'[1]Product overview'!$B:$P,11,FALSE))</f>
        <v/>
      </c>
      <c r="L203" s="2" t="str">
        <f>IF(Tabel1[[#This Row],[ID'#]]="","",+VLOOKUP(Tabel1[[#This Row],[ID'#]],'[1]Product overview'!$B:$P,12,FALSE))</f>
        <v/>
      </c>
      <c r="M203" s="2" t="str">
        <f>IF(Tabel1[[#This Row],[ID'#]]="","",+VLOOKUP(Tabel1[[#This Row],[ID'#]],'[1]Product overview'!$B:$P,13,FALSE))</f>
        <v/>
      </c>
      <c r="N203" s="2" t="str">
        <f>IF(Tabel1[[#This Row],[ID'#]]="","",+VLOOKUP(Tabel1[[#This Row],[ID'#]],'[1]Product overview'!$B:$P,14,FALSE))</f>
        <v/>
      </c>
      <c r="O203" s="2" t="str">
        <f>IF(Tabel1[[#This Row],[ID'#]]="","",+VLOOKUP(Tabel1[[#This Row],[ID'#]],'[1]Product overview'!$B:$P,15,FALSE))</f>
        <v/>
      </c>
    </row>
    <row r="204" spans="1:15">
      <c r="A204" s="98"/>
      <c r="B204" s="98"/>
      <c r="C204" s="119"/>
      <c r="D204" s="98"/>
      <c r="E204" s="98"/>
      <c r="F204" s="98" t="str">
        <f>IF(Tabel1[[#This Row],[ID'#]]="","",+VLOOKUP(Tabel1[[#This Row],[ID'#]],'[1]Product overview'!$B:$P,2,FALSE))</f>
        <v/>
      </c>
      <c r="G204" s="2" t="str">
        <f>IF(Tabel1[[#This Row],[ID'#]]="","",+VLOOKUP(Tabel1[[#This Row],[ID'#]],'[1]Product overview'!$B:$P,5,FALSE))</f>
        <v/>
      </c>
      <c r="H204" s="2" t="str">
        <f>IF(Tabel1[[#This Row],[ID'#]]="","",+VLOOKUP(Tabel1[[#This Row],[ID'#]],'[1]Product overview'!$B:$P,8,FALSE))</f>
        <v/>
      </c>
      <c r="I204" s="2" t="str">
        <f>IF(Tabel1[[#This Row],[ID'#]]="","",+VLOOKUP(Tabel1[[#This Row],[ID'#]],'[1]Product overview'!$B:$P,9,FALSE))</f>
        <v/>
      </c>
      <c r="J204" s="2" t="str">
        <f>IF(Tabel1[[#This Row],[ID'#]]="","",+VLOOKUP(Tabel1[[#This Row],[ID'#]],'[1]Product overview'!$B:$P,10,FALSE))</f>
        <v/>
      </c>
      <c r="K204" s="2" t="str">
        <f>IF(Tabel1[[#This Row],[ID'#]]="","",+VLOOKUP(Tabel1[[#This Row],[ID'#]],'[1]Product overview'!$B:$P,11,FALSE))</f>
        <v/>
      </c>
      <c r="L204" s="2" t="str">
        <f>IF(Tabel1[[#This Row],[ID'#]]="","",+VLOOKUP(Tabel1[[#This Row],[ID'#]],'[1]Product overview'!$B:$P,12,FALSE))</f>
        <v/>
      </c>
      <c r="M204" s="2" t="str">
        <f>IF(Tabel1[[#This Row],[ID'#]]="","",+VLOOKUP(Tabel1[[#This Row],[ID'#]],'[1]Product overview'!$B:$P,13,FALSE))</f>
        <v/>
      </c>
      <c r="N204" s="2" t="str">
        <f>IF(Tabel1[[#This Row],[ID'#]]="","",+VLOOKUP(Tabel1[[#This Row],[ID'#]],'[1]Product overview'!$B:$P,14,FALSE))</f>
        <v/>
      </c>
      <c r="O204" s="2" t="str">
        <f>IF(Tabel1[[#This Row],[ID'#]]="","",+VLOOKUP(Tabel1[[#This Row],[ID'#]],'[1]Product overview'!$B:$P,15,FALSE))</f>
        <v/>
      </c>
    </row>
    <row r="205" spans="1:15">
      <c r="A205" s="98"/>
      <c r="B205" s="98"/>
      <c r="C205" s="119"/>
      <c r="D205" s="98"/>
      <c r="E205" s="98"/>
      <c r="F205" s="98" t="str">
        <f>IF(Tabel1[[#This Row],[ID'#]]="","",+VLOOKUP(Tabel1[[#This Row],[ID'#]],'[1]Product overview'!$B:$P,2,FALSE))</f>
        <v/>
      </c>
      <c r="G205" s="2" t="str">
        <f>IF(Tabel1[[#This Row],[ID'#]]="","",+VLOOKUP(Tabel1[[#This Row],[ID'#]],'[1]Product overview'!$B:$P,5,FALSE))</f>
        <v/>
      </c>
      <c r="H205" s="2" t="str">
        <f>IF(Tabel1[[#This Row],[ID'#]]="","",+VLOOKUP(Tabel1[[#This Row],[ID'#]],'[1]Product overview'!$B:$P,8,FALSE))</f>
        <v/>
      </c>
      <c r="I205" s="2" t="str">
        <f>IF(Tabel1[[#This Row],[ID'#]]="","",+VLOOKUP(Tabel1[[#This Row],[ID'#]],'[1]Product overview'!$B:$P,9,FALSE))</f>
        <v/>
      </c>
      <c r="J205" s="2" t="str">
        <f>IF(Tabel1[[#This Row],[ID'#]]="","",+VLOOKUP(Tabel1[[#This Row],[ID'#]],'[1]Product overview'!$B:$P,10,FALSE))</f>
        <v/>
      </c>
      <c r="K205" s="2" t="str">
        <f>IF(Tabel1[[#This Row],[ID'#]]="","",+VLOOKUP(Tabel1[[#This Row],[ID'#]],'[1]Product overview'!$B:$P,11,FALSE))</f>
        <v/>
      </c>
      <c r="L205" s="2" t="str">
        <f>IF(Tabel1[[#This Row],[ID'#]]="","",+VLOOKUP(Tabel1[[#This Row],[ID'#]],'[1]Product overview'!$B:$P,12,FALSE))</f>
        <v/>
      </c>
      <c r="M205" s="2" t="str">
        <f>IF(Tabel1[[#This Row],[ID'#]]="","",+VLOOKUP(Tabel1[[#This Row],[ID'#]],'[1]Product overview'!$B:$P,13,FALSE))</f>
        <v/>
      </c>
      <c r="N205" s="2" t="str">
        <f>IF(Tabel1[[#This Row],[ID'#]]="","",+VLOOKUP(Tabel1[[#This Row],[ID'#]],'[1]Product overview'!$B:$P,14,FALSE))</f>
        <v/>
      </c>
      <c r="O205" s="2" t="str">
        <f>IF(Tabel1[[#This Row],[ID'#]]="","",+VLOOKUP(Tabel1[[#This Row],[ID'#]],'[1]Product overview'!$B:$P,15,FALSE))</f>
        <v/>
      </c>
    </row>
    <row r="206" spans="1:15">
      <c r="A206" s="98"/>
      <c r="B206" s="98"/>
      <c r="C206" s="119"/>
      <c r="D206" s="98"/>
      <c r="E206" s="98"/>
      <c r="F206" s="98" t="str">
        <f>IF(Tabel1[[#This Row],[ID'#]]="","",+VLOOKUP(Tabel1[[#This Row],[ID'#]],'[1]Product overview'!$B:$P,2,FALSE))</f>
        <v/>
      </c>
      <c r="G206" s="2" t="str">
        <f>IF(Tabel1[[#This Row],[ID'#]]="","",+VLOOKUP(Tabel1[[#This Row],[ID'#]],'[1]Product overview'!$B:$P,5,FALSE))</f>
        <v/>
      </c>
      <c r="H206" s="2" t="str">
        <f>IF(Tabel1[[#This Row],[ID'#]]="","",+VLOOKUP(Tabel1[[#This Row],[ID'#]],'[1]Product overview'!$B:$P,8,FALSE))</f>
        <v/>
      </c>
      <c r="I206" s="2" t="str">
        <f>IF(Tabel1[[#This Row],[ID'#]]="","",+VLOOKUP(Tabel1[[#This Row],[ID'#]],'[1]Product overview'!$B:$P,9,FALSE))</f>
        <v/>
      </c>
      <c r="J206" s="2" t="str">
        <f>IF(Tabel1[[#This Row],[ID'#]]="","",+VLOOKUP(Tabel1[[#This Row],[ID'#]],'[1]Product overview'!$B:$P,10,FALSE))</f>
        <v/>
      </c>
      <c r="K206" s="2" t="str">
        <f>IF(Tabel1[[#This Row],[ID'#]]="","",+VLOOKUP(Tabel1[[#This Row],[ID'#]],'[1]Product overview'!$B:$P,11,FALSE))</f>
        <v/>
      </c>
      <c r="L206" s="2" t="str">
        <f>IF(Tabel1[[#This Row],[ID'#]]="","",+VLOOKUP(Tabel1[[#This Row],[ID'#]],'[1]Product overview'!$B:$P,12,FALSE))</f>
        <v/>
      </c>
      <c r="M206" s="2" t="str">
        <f>IF(Tabel1[[#This Row],[ID'#]]="","",+VLOOKUP(Tabel1[[#This Row],[ID'#]],'[1]Product overview'!$B:$P,13,FALSE))</f>
        <v/>
      </c>
      <c r="N206" s="2" t="str">
        <f>IF(Tabel1[[#This Row],[ID'#]]="","",+VLOOKUP(Tabel1[[#This Row],[ID'#]],'[1]Product overview'!$B:$P,14,FALSE))</f>
        <v/>
      </c>
      <c r="O206" s="2" t="str">
        <f>IF(Tabel1[[#This Row],[ID'#]]="","",+VLOOKUP(Tabel1[[#This Row],[ID'#]],'[1]Product overview'!$B:$P,15,FALSE))</f>
        <v/>
      </c>
    </row>
    <row r="207" spans="1:15">
      <c r="A207" s="98"/>
      <c r="B207" s="98"/>
      <c r="C207" s="119"/>
      <c r="D207" s="98"/>
      <c r="E207" s="98"/>
      <c r="F207" s="98" t="str">
        <f>IF(Tabel1[[#This Row],[ID'#]]="","",+VLOOKUP(Tabel1[[#This Row],[ID'#]],'[1]Product overview'!$B:$P,2,FALSE))</f>
        <v/>
      </c>
      <c r="G207" s="2" t="str">
        <f>IF(Tabel1[[#This Row],[ID'#]]="","",+VLOOKUP(Tabel1[[#This Row],[ID'#]],'[1]Product overview'!$B:$P,5,FALSE))</f>
        <v/>
      </c>
      <c r="H207" s="2" t="str">
        <f>IF(Tabel1[[#This Row],[ID'#]]="","",+VLOOKUP(Tabel1[[#This Row],[ID'#]],'[1]Product overview'!$B:$P,8,FALSE))</f>
        <v/>
      </c>
      <c r="I207" s="2" t="str">
        <f>IF(Tabel1[[#This Row],[ID'#]]="","",+VLOOKUP(Tabel1[[#This Row],[ID'#]],'[1]Product overview'!$B:$P,9,FALSE))</f>
        <v/>
      </c>
      <c r="J207" s="2" t="str">
        <f>IF(Tabel1[[#This Row],[ID'#]]="","",+VLOOKUP(Tabel1[[#This Row],[ID'#]],'[1]Product overview'!$B:$P,10,FALSE))</f>
        <v/>
      </c>
      <c r="K207" s="2" t="str">
        <f>IF(Tabel1[[#This Row],[ID'#]]="","",+VLOOKUP(Tabel1[[#This Row],[ID'#]],'[1]Product overview'!$B:$P,11,FALSE))</f>
        <v/>
      </c>
      <c r="L207" s="2" t="str">
        <f>IF(Tabel1[[#This Row],[ID'#]]="","",+VLOOKUP(Tabel1[[#This Row],[ID'#]],'[1]Product overview'!$B:$P,12,FALSE))</f>
        <v/>
      </c>
      <c r="M207" s="2" t="str">
        <f>IF(Tabel1[[#This Row],[ID'#]]="","",+VLOOKUP(Tabel1[[#This Row],[ID'#]],'[1]Product overview'!$B:$P,13,FALSE))</f>
        <v/>
      </c>
      <c r="N207" s="2" t="str">
        <f>IF(Tabel1[[#This Row],[ID'#]]="","",+VLOOKUP(Tabel1[[#This Row],[ID'#]],'[1]Product overview'!$B:$P,14,FALSE))</f>
        <v/>
      </c>
      <c r="O207" s="2" t="str">
        <f>IF(Tabel1[[#This Row],[ID'#]]="","",+VLOOKUP(Tabel1[[#This Row],[ID'#]],'[1]Product overview'!$B:$P,15,FALSE))</f>
        <v/>
      </c>
    </row>
    <row r="208" spans="1:15">
      <c r="A208" s="98"/>
      <c r="B208" s="98"/>
      <c r="C208" s="119"/>
      <c r="D208" s="98"/>
      <c r="E208" s="98"/>
      <c r="F208" s="98" t="str">
        <f>IF(Tabel1[[#This Row],[ID'#]]="","",+VLOOKUP(Tabel1[[#This Row],[ID'#]],'[1]Product overview'!$B:$P,2,FALSE))</f>
        <v/>
      </c>
      <c r="G208" s="2" t="str">
        <f>IF(Tabel1[[#This Row],[ID'#]]="","",+VLOOKUP(Tabel1[[#This Row],[ID'#]],'[1]Product overview'!$B:$P,5,FALSE))</f>
        <v/>
      </c>
      <c r="H208" s="2" t="str">
        <f>IF(Tabel1[[#This Row],[ID'#]]="","",+VLOOKUP(Tabel1[[#This Row],[ID'#]],'[1]Product overview'!$B:$P,8,FALSE))</f>
        <v/>
      </c>
      <c r="I208" s="2" t="str">
        <f>IF(Tabel1[[#This Row],[ID'#]]="","",+VLOOKUP(Tabel1[[#This Row],[ID'#]],'[1]Product overview'!$B:$P,9,FALSE))</f>
        <v/>
      </c>
      <c r="J208" s="2" t="str">
        <f>IF(Tabel1[[#This Row],[ID'#]]="","",+VLOOKUP(Tabel1[[#This Row],[ID'#]],'[1]Product overview'!$B:$P,10,FALSE))</f>
        <v/>
      </c>
      <c r="K208" s="2" t="str">
        <f>IF(Tabel1[[#This Row],[ID'#]]="","",+VLOOKUP(Tabel1[[#This Row],[ID'#]],'[1]Product overview'!$B:$P,11,FALSE))</f>
        <v/>
      </c>
      <c r="L208" s="2" t="str">
        <f>IF(Tabel1[[#This Row],[ID'#]]="","",+VLOOKUP(Tabel1[[#This Row],[ID'#]],'[1]Product overview'!$B:$P,12,FALSE))</f>
        <v/>
      </c>
      <c r="M208" s="2" t="str">
        <f>IF(Tabel1[[#This Row],[ID'#]]="","",+VLOOKUP(Tabel1[[#This Row],[ID'#]],'[1]Product overview'!$B:$P,13,FALSE))</f>
        <v/>
      </c>
      <c r="N208" s="2" t="str">
        <f>IF(Tabel1[[#This Row],[ID'#]]="","",+VLOOKUP(Tabel1[[#This Row],[ID'#]],'[1]Product overview'!$B:$P,14,FALSE))</f>
        <v/>
      </c>
      <c r="O208" s="2" t="str">
        <f>IF(Tabel1[[#This Row],[ID'#]]="","",+VLOOKUP(Tabel1[[#This Row],[ID'#]],'[1]Product overview'!$B:$P,15,FALSE))</f>
        <v/>
      </c>
    </row>
    <row r="209" spans="1:15">
      <c r="A209" s="98"/>
      <c r="B209" s="98"/>
      <c r="C209" s="119"/>
      <c r="D209" s="98"/>
      <c r="E209" s="98"/>
      <c r="F209" s="98" t="str">
        <f>IF(Tabel1[[#This Row],[ID'#]]="","",+VLOOKUP(Tabel1[[#This Row],[ID'#]],'[1]Product overview'!$B:$P,2,FALSE))</f>
        <v/>
      </c>
      <c r="G209" s="2" t="str">
        <f>IF(Tabel1[[#This Row],[ID'#]]="","",+VLOOKUP(Tabel1[[#This Row],[ID'#]],'[1]Product overview'!$B:$P,5,FALSE))</f>
        <v/>
      </c>
      <c r="H209" s="2" t="str">
        <f>IF(Tabel1[[#This Row],[ID'#]]="","",+VLOOKUP(Tabel1[[#This Row],[ID'#]],'[1]Product overview'!$B:$P,8,FALSE))</f>
        <v/>
      </c>
      <c r="I209" s="2" t="str">
        <f>IF(Tabel1[[#This Row],[ID'#]]="","",+VLOOKUP(Tabel1[[#This Row],[ID'#]],'[1]Product overview'!$B:$P,9,FALSE))</f>
        <v/>
      </c>
      <c r="J209" s="2" t="str">
        <f>IF(Tabel1[[#This Row],[ID'#]]="","",+VLOOKUP(Tabel1[[#This Row],[ID'#]],'[1]Product overview'!$B:$P,10,FALSE))</f>
        <v/>
      </c>
      <c r="K209" s="2" t="str">
        <f>IF(Tabel1[[#This Row],[ID'#]]="","",+VLOOKUP(Tabel1[[#This Row],[ID'#]],'[1]Product overview'!$B:$P,11,FALSE))</f>
        <v/>
      </c>
      <c r="L209" s="2" t="str">
        <f>IF(Tabel1[[#This Row],[ID'#]]="","",+VLOOKUP(Tabel1[[#This Row],[ID'#]],'[1]Product overview'!$B:$P,12,FALSE))</f>
        <v/>
      </c>
      <c r="M209" s="2" t="str">
        <f>IF(Tabel1[[#This Row],[ID'#]]="","",+VLOOKUP(Tabel1[[#This Row],[ID'#]],'[1]Product overview'!$B:$P,13,FALSE))</f>
        <v/>
      </c>
      <c r="N209" s="2" t="str">
        <f>IF(Tabel1[[#This Row],[ID'#]]="","",+VLOOKUP(Tabel1[[#This Row],[ID'#]],'[1]Product overview'!$B:$P,14,FALSE))</f>
        <v/>
      </c>
      <c r="O209" s="2" t="str">
        <f>IF(Tabel1[[#This Row],[ID'#]]="","",+VLOOKUP(Tabel1[[#This Row],[ID'#]],'[1]Product overview'!$B:$P,15,FALSE))</f>
        <v/>
      </c>
    </row>
    <row r="210" spans="1:15">
      <c r="A210" s="98"/>
      <c r="B210" s="98"/>
      <c r="C210" s="119"/>
      <c r="D210" s="98"/>
      <c r="E210" s="98"/>
      <c r="F210" s="98" t="str">
        <f>IF(Tabel1[[#This Row],[ID'#]]="","",+VLOOKUP(Tabel1[[#This Row],[ID'#]],'[1]Product overview'!$B:$P,2,FALSE))</f>
        <v/>
      </c>
      <c r="G210" s="2" t="str">
        <f>IF(Tabel1[[#This Row],[ID'#]]="","",+VLOOKUP(Tabel1[[#This Row],[ID'#]],'[1]Product overview'!$B:$P,5,FALSE))</f>
        <v/>
      </c>
      <c r="H210" s="2" t="str">
        <f>IF(Tabel1[[#This Row],[ID'#]]="","",+VLOOKUP(Tabel1[[#This Row],[ID'#]],'[1]Product overview'!$B:$P,8,FALSE))</f>
        <v/>
      </c>
      <c r="I210" s="2" t="str">
        <f>IF(Tabel1[[#This Row],[ID'#]]="","",+VLOOKUP(Tabel1[[#This Row],[ID'#]],'[1]Product overview'!$B:$P,9,FALSE))</f>
        <v/>
      </c>
      <c r="J210" s="2" t="str">
        <f>IF(Tabel1[[#This Row],[ID'#]]="","",+VLOOKUP(Tabel1[[#This Row],[ID'#]],'[1]Product overview'!$B:$P,10,FALSE))</f>
        <v/>
      </c>
      <c r="K210" s="2" t="str">
        <f>IF(Tabel1[[#This Row],[ID'#]]="","",+VLOOKUP(Tabel1[[#This Row],[ID'#]],'[1]Product overview'!$B:$P,11,FALSE))</f>
        <v/>
      </c>
      <c r="L210" s="2" t="str">
        <f>IF(Tabel1[[#This Row],[ID'#]]="","",+VLOOKUP(Tabel1[[#This Row],[ID'#]],'[1]Product overview'!$B:$P,12,FALSE))</f>
        <v/>
      </c>
      <c r="M210" s="2" t="str">
        <f>IF(Tabel1[[#This Row],[ID'#]]="","",+VLOOKUP(Tabel1[[#This Row],[ID'#]],'[1]Product overview'!$B:$P,13,FALSE))</f>
        <v/>
      </c>
      <c r="N210" s="2" t="str">
        <f>IF(Tabel1[[#This Row],[ID'#]]="","",+VLOOKUP(Tabel1[[#This Row],[ID'#]],'[1]Product overview'!$B:$P,14,FALSE))</f>
        <v/>
      </c>
      <c r="O210" s="2" t="str">
        <f>IF(Tabel1[[#This Row],[ID'#]]="","",+VLOOKUP(Tabel1[[#This Row],[ID'#]],'[1]Product overview'!$B:$P,15,FALSE))</f>
        <v/>
      </c>
    </row>
    <row r="211" spans="1:15">
      <c r="A211" s="98"/>
      <c r="B211" s="98"/>
      <c r="C211" s="119"/>
      <c r="D211" s="98"/>
      <c r="E211" s="98"/>
      <c r="F211" s="98" t="str">
        <f>IF(Tabel1[[#This Row],[ID'#]]="","",+VLOOKUP(Tabel1[[#This Row],[ID'#]],'[1]Product overview'!$B:$P,2,FALSE))</f>
        <v/>
      </c>
      <c r="G211" s="2" t="str">
        <f>IF(Tabel1[[#This Row],[ID'#]]="","",+VLOOKUP(Tabel1[[#This Row],[ID'#]],'[1]Product overview'!$B:$P,5,FALSE))</f>
        <v/>
      </c>
      <c r="H211" s="2" t="str">
        <f>IF(Tabel1[[#This Row],[ID'#]]="","",+VLOOKUP(Tabel1[[#This Row],[ID'#]],'[1]Product overview'!$B:$P,8,FALSE))</f>
        <v/>
      </c>
      <c r="I211" s="2" t="str">
        <f>IF(Tabel1[[#This Row],[ID'#]]="","",+VLOOKUP(Tabel1[[#This Row],[ID'#]],'[1]Product overview'!$B:$P,9,FALSE))</f>
        <v/>
      </c>
      <c r="J211" s="2" t="str">
        <f>IF(Tabel1[[#This Row],[ID'#]]="","",+VLOOKUP(Tabel1[[#This Row],[ID'#]],'[1]Product overview'!$B:$P,10,FALSE))</f>
        <v/>
      </c>
      <c r="K211" s="2" t="str">
        <f>IF(Tabel1[[#This Row],[ID'#]]="","",+VLOOKUP(Tabel1[[#This Row],[ID'#]],'[1]Product overview'!$B:$P,11,FALSE))</f>
        <v/>
      </c>
      <c r="L211" s="2" t="str">
        <f>IF(Tabel1[[#This Row],[ID'#]]="","",+VLOOKUP(Tabel1[[#This Row],[ID'#]],'[1]Product overview'!$B:$P,12,FALSE))</f>
        <v/>
      </c>
      <c r="M211" s="2" t="str">
        <f>IF(Tabel1[[#This Row],[ID'#]]="","",+VLOOKUP(Tabel1[[#This Row],[ID'#]],'[1]Product overview'!$B:$P,13,FALSE))</f>
        <v/>
      </c>
      <c r="N211" s="2" t="str">
        <f>IF(Tabel1[[#This Row],[ID'#]]="","",+VLOOKUP(Tabel1[[#This Row],[ID'#]],'[1]Product overview'!$B:$P,14,FALSE))</f>
        <v/>
      </c>
      <c r="O211" s="2" t="str">
        <f>IF(Tabel1[[#This Row],[ID'#]]="","",+VLOOKUP(Tabel1[[#This Row],[ID'#]],'[1]Product overview'!$B:$P,15,FALSE))</f>
        <v/>
      </c>
    </row>
    <row r="212" spans="1:15">
      <c r="A212" s="98"/>
      <c r="B212" s="98"/>
      <c r="C212" s="119"/>
      <c r="D212" s="98"/>
      <c r="E212" s="98"/>
      <c r="F212" s="98" t="str">
        <f>IF(Tabel1[[#This Row],[ID'#]]="","",+VLOOKUP(Tabel1[[#This Row],[ID'#]],'[1]Product overview'!$B:$P,2,FALSE))</f>
        <v/>
      </c>
      <c r="G212" s="2" t="str">
        <f>IF(Tabel1[[#This Row],[ID'#]]="","",+VLOOKUP(Tabel1[[#This Row],[ID'#]],'[1]Product overview'!$B:$P,5,FALSE))</f>
        <v/>
      </c>
      <c r="H212" s="2" t="str">
        <f>IF(Tabel1[[#This Row],[ID'#]]="","",+VLOOKUP(Tabel1[[#This Row],[ID'#]],'[1]Product overview'!$B:$P,8,FALSE))</f>
        <v/>
      </c>
      <c r="I212" s="2" t="str">
        <f>IF(Tabel1[[#This Row],[ID'#]]="","",+VLOOKUP(Tabel1[[#This Row],[ID'#]],'[1]Product overview'!$B:$P,9,FALSE))</f>
        <v/>
      </c>
      <c r="J212" s="2" t="str">
        <f>IF(Tabel1[[#This Row],[ID'#]]="","",+VLOOKUP(Tabel1[[#This Row],[ID'#]],'[1]Product overview'!$B:$P,10,FALSE))</f>
        <v/>
      </c>
      <c r="K212" s="2" t="str">
        <f>IF(Tabel1[[#This Row],[ID'#]]="","",+VLOOKUP(Tabel1[[#This Row],[ID'#]],'[1]Product overview'!$B:$P,11,FALSE))</f>
        <v/>
      </c>
      <c r="L212" s="2" t="str">
        <f>IF(Tabel1[[#This Row],[ID'#]]="","",+VLOOKUP(Tabel1[[#This Row],[ID'#]],'[1]Product overview'!$B:$P,12,FALSE))</f>
        <v/>
      </c>
      <c r="M212" s="2" t="str">
        <f>IF(Tabel1[[#This Row],[ID'#]]="","",+VLOOKUP(Tabel1[[#This Row],[ID'#]],'[1]Product overview'!$B:$P,13,FALSE))</f>
        <v/>
      </c>
      <c r="N212" s="2" t="str">
        <f>IF(Tabel1[[#This Row],[ID'#]]="","",+VLOOKUP(Tabel1[[#This Row],[ID'#]],'[1]Product overview'!$B:$P,14,FALSE))</f>
        <v/>
      </c>
      <c r="O212" s="2" t="str">
        <f>IF(Tabel1[[#This Row],[ID'#]]="","",+VLOOKUP(Tabel1[[#This Row],[ID'#]],'[1]Product overview'!$B:$P,15,FALSE))</f>
        <v/>
      </c>
    </row>
    <row r="213" spans="1:15">
      <c r="A213" s="98"/>
      <c r="B213" s="98"/>
      <c r="C213" s="119"/>
      <c r="D213" s="98"/>
      <c r="E213" s="98"/>
      <c r="F213" s="98" t="str">
        <f>IF(Tabel1[[#This Row],[ID'#]]="","",+VLOOKUP(Tabel1[[#This Row],[ID'#]],'[1]Product overview'!$B:$P,2,FALSE))</f>
        <v/>
      </c>
      <c r="G213" s="2" t="str">
        <f>IF(Tabel1[[#This Row],[ID'#]]="","",+VLOOKUP(Tabel1[[#This Row],[ID'#]],'[1]Product overview'!$B:$P,5,FALSE))</f>
        <v/>
      </c>
      <c r="H213" s="2" t="str">
        <f>IF(Tabel1[[#This Row],[ID'#]]="","",+VLOOKUP(Tabel1[[#This Row],[ID'#]],'[1]Product overview'!$B:$P,8,FALSE))</f>
        <v/>
      </c>
      <c r="I213" s="2" t="str">
        <f>IF(Tabel1[[#This Row],[ID'#]]="","",+VLOOKUP(Tabel1[[#This Row],[ID'#]],'[1]Product overview'!$B:$P,9,FALSE))</f>
        <v/>
      </c>
      <c r="J213" s="2" t="str">
        <f>IF(Tabel1[[#This Row],[ID'#]]="","",+VLOOKUP(Tabel1[[#This Row],[ID'#]],'[1]Product overview'!$B:$P,10,FALSE))</f>
        <v/>
      </c>
      <c r="K213" s="2" t="str">
        <f>IF(Tabel1[[#This Row],[ID'#]]="","",+VLOOKUP(Tabel1[[#This Row],[ID'#]],'[1]Product overview'!$B:$P,11,FALSE))</f>
        <v/>
      </c>
      <c r="L213" s="2" t="str">
        <f>IF(Tabel1[[#This Row],[ID'#]]="","",+VLOOKUP(Tabel1[[#This Row],[ID'#]],'[1]Product overview'!$B:$P,12,FALSE))</f>
        <v/>
      </c>
      <c r="M213" s="2" t="str">
        <f>IF(Tabel1[[#This Row],[ID'#]]="","",+VLOOKUP(Tabel1[[#This Row],[ID'#]],'[1]Product overview'!$B:$P,13,FALSE))</f>
        <v/>
      </c>
      <c r="N213" s="2" t="str">
        <f>IF(Tabel1[[#This Row],[ID'#]]="","",+VLOOKUP(Tabel1[[#This Row],[ID'#]],'[1]Product overview'!$B:$P,14,FALSE))</f>
        <v/>
      </c>
      <c r="O213" s="2" t="str">
        <f>IF(Tabel1[[#This Row],[ID'#]]="","",+VLOOKUP(Tabel1[[#This Row],[ID'#]],'[1]Product overview'!$B:$P,15,FALSE))</f>
        <v/>
      </c>
    </row>
    <row r="214" spans="1:15">
      <c r="A214" s="98"/>
      <c r="B214" s="98"/>
      <c r="C214" s="119"/>
      <c r="D214" s="98"/>
      <c r="E214" s="98"/>
      <c r="F214" s="98" t="str">
        <f>IF(Tabel1[[#This Row],[ID'#]]="","",+VLOOKUP(Tabel1[[#This Row],[ID'#]],'[1]Product overview'!$B:$P,2,FALSE))</f>
        <v/>
      </c>
      <c r="G214" s="2" t="str">
        <f>IF(Tabel1[[#This Row],[ID'#]]="","",+VLOOKUP(Tabel1[[#This Row],[ID'#]],'[1]Product overview'!$B:$P,5,FALSE))</f>
        <v/>
      </c>
      <c r="H214" s="2" t="str">
        <f>IF(Tabel1[[#This Row],[ID'#]]="","",+VLOOKUP(Tabel1[[#This Row],[ID'#]],'[1]Product overview'!$B:$P,8,FALSE))</f>
        <v/>
      </c>
      <c r="I214" s="2" t="str">
        <f>IF(Tabel1[[#This Row],[ID'#]]="","",+VLOOKUP(Tabel1[[#This Row],[ID'#]],'[1]Product overview'!$B:$P,9,FALSE))</f>
        <v/>
      </c>
      <c r="J214" s="2" t="str">
        <f>IF(Tabel1[[#This Row],[ID'#]]="","",+VLOOKUP(Tabel1[[#This Row],[ID'#]],'[1]Product overview'!$B:$P,10,FALSE))</f>
        <v/>
      </c>
      <c r="K214" s="2" t="str">
        <f>IF(Tabel1[[#This Row],[ID'#]]="","",+VLOOKUP(Tabel1[[#This Row],[ID'#]],'[1]Product overview'!$B:$P,11,FALSE))</f>
        <v/>
      </c>
      <c r="L214" s="2" t="str">
        <f>IF(Tabel1[[#This Row],[ID'#]]="","",+VLOOKUP(Tabel1[[#This Row],[ID'#]],'[1]Product overview'!$B:$P,12,FALSE))</f>
        <v/>
      </c>
      <c r="M214" s="2" t="str">
        <f>IF(Tabel1[[#This Row],[ID'#]]="","",+VLOOKUP(Tabel1[[#This Row],[ID'#]],'[1]Product overview'!$B:$P,13,FALSE))</f>
        <v/>
      </c>
      <c r="N214" s="2" t="str">
        <f>IF(Tabel1[[#This Row],[ID'#]]="","",+VLOOKUP(Tabel1[[#This Row],[ID'#]],'[1]Product overview'!$B:$P,14,FALSE))</f>
        <v/>
      </c>
      <c r="O214" s="2" t="str">
        <f>IF(Tabel1[[#This Row],[ID'#]]="","",+VLOOKUP(Tabel1[[#This Row],[ID'#]],'[1]Product overview'!$B:$P,15,FALSE))</f>
        <v/>
      </c>
    </row>
    <row r="215" spans="1:15">
      <c r="A215" s="98"/>
      <c r="B215" s="98"/>
      <c r="C215" s="119"/>
      <c r="D215" s="98"/>
      <c r="E215" s="98"/>
      <c r="F215" s="98" t="str">
        <f>IF(Tabel1[[#This Row],[ID'#]]="","",+VLOOKUP(Tabel1[[#This Row],[ID'#]],'[1]Product overview'!$B:$P,2,FALSE))</f>
        <v/>
      </c>
      <c r="G215" s="2" t="str">
        <f>IF(Tabel1[[#This Row],[ID'#]]="","",+VLOOKUP(Tabel1[[#This Row],[ID'#]],'[1]Product overview'!$B:$P,5,FALSE))</f>
        <v/>
      </c>
      <c r="H215" s="2" t="str">
        <f>IF(Tabel1[[#This Row],[ID'#]]="","",+VLOOKUP(Tabel1[[#This Row],[ID'#]],'[1]Product overview'!$B:$P,8,FALSE))</f>
        <v/>
      </c>
      <c r="I215" s="2" t="str">
        <f>IF(Tabel1[[#This Row],[ID'#]]="","",+VLOOKUP(Tabel1[[#This Row],[ID'#]],'[1]Product overview'!$B:$P,9,FALSE))</f>
        <v/>
      </c>
      <c r="J215" s="2" t="str">
        <f>IF(Tabel1[[#This Row],[ID'#]]="","",+VLOOKUP(Tabel1[[#This Row],[ID'#]],'[1]Product overview'!$B:$P,10,FALSE))</f>
        <v/>
      </c>
      <c r="K215" s="2" t="str">
        <f>IF(Tabel1[[#This Row],[ID'#]]="","",+VLOOKUP(Tabel1[[#This Row],[ID'#]],'[1]Product overview'!$B:$P,11,FALSE))</f>
        <v/>
      </c>
      <c r="L215" s="2" t="str">
        <f>IF(Tabel1[[#This Row],[ID'#]]="","",+VLOOKUP(Tabel1[[#This Row],[ID'#]],'[1]Product overview'!$B:$P,12,FALSE))</f>
        <v/>
      </c>
      <c r="M215" s="2" t="str">
        <f>IF(Tabel1[[#This Row],[ID'#]]="","",+VLOOKUP(Tabel1[[#This Row],[ID'#]],'[1]Product overview'!$B:$P,13,FALSE))</f>
        <v/>
      </c>
      <c r="N215" s="2" t="str">
        <f>IF(Tabel1[[#This Row],[ID'#]]="","",+VLOOKUP(Tabel1[[#This Row],[ID'#]],'[1]Product overview'!$B:$P,14,FALSE))</f>
        <v/>
      </c>
      <c r="O215" s="2" t="str">
        <f>IF(Tabel1[[#This Row],[ID'#]]="","",+VLOOKUP(Tabel1[[#This Row],[ID'#]],'[1]Product overview'!$B:$P,15,FALSE))</f>
        <v/>
      </c>
    </row>
    <row r="216" spans="1:15">
      <c r="A216" s="98"/>
      <c r="B216" s="98"/>
      <c r="C216" s="119"/>
      <c r="D216" s="98"/>
      <c r="E216" s="98"/>
      <c r="F216" s="98" t="str">
        <f>IF(Tabel1[[#This Row],[ID'#]]="","",+VLOOKUP(Tabel1[[#This Row],[ID'#]],'[1]Product overview'!$B:$P,2,FALSE))</f>
        <v/>
      </c>
      <c r="G216" s="2" t="str">
        <f>IF(Tabel1[[#This Row],[ID'#]]="","",+VLOOKUP(Tabel1[[#This Row],[ID'#]],'[1]Product overview'!$B:$P,5,FALSE))</f>
        <v/>
      </c>
      <c r="H216" s="2" t="str">
        <f>IF(Tabel1[[#This Row],[ID'#]]="","",+VLOOKUP(Tabel1[[#This Row],[ID'#]],'[1]Product overview'!$B:$P,8,FALSE))</f>
        <v/>
      </c>
      <c r="I216" s="2" t="str">
        <f>IF(Tabel1[[#This Row],[ID'#]]="","",+VLOOKUP(Tabel1[[#This Row],[ID'#]],'[1]Product overview'!$B:$P,9,FALSE))</f>
        <v/>
      </c>
      <c r="J216" s="2" t="str">
        <f>IF(Tabel1[[#This Row],[ID'#]]="","",+VLOOKUP(Tabel1[[#This Row],[ID'#]],'[1]Product overview'!$B:$P,10,FALSE))</f>
        <v/>
      </c>
      <c r="K216" s="2" t="str">
        <f>IF(Tabel1[[#This Row],[ID'#]]="","",+VLOOKUP(Tabel1[[#This Row],[ID'#]],'[1]Product overview'!$B:$P,11,FALSE))</f>
        <v/>
      </c>
      <c r="L216" s="2" t="str">
        <f>IF(Tabel1[[#This Row],[ID'#]]="","",+VLOOKUP(Tabel1[[#This Row],[ID'#]],'[1]Product overview'!$B:$P,12,FALSE))</f>
        <v/>
      </c>
      <c r="M216" s="2" t="str">
        <f>IF(Tabel1[[#This Row],[ID'#]]="","",+VLOOKUP(Tabel1[[#This Row],[ID'#]],'[1]Product overview'!$B:$P,13,FALSE))</f>
        <v/>
      </c>
      <c r="N216" s="2" t="str">
        <f>IF(Tabel1[[#This Row],[ID'#]]="","",+VLOOKUP(Tabel1[[#This Row],[ID'#]],'[1]Product overview'!$B:$P,14,FALSE))</f>
        <v/>
      </c>
      <c r="O216" s="2" t="str">
        <f>IF(Tabel1[[#This Row],[ID'#]]="","",+VLOOKUP(Tabel1[[#This Row],[ID'#]],'[1]Product overview'!$B:$P,15,FALSE))</f>
        <v/>
      </c>
    </row>
    <row r="217" spans="1:15">
      <c r="A217" s="98"/>
      <c r="B217" s="98"/>
      <c r="C217" s="119"/>
      <c r="D217" s="98"/>
      <c r="E217" s="98"/>
      <c r="F217" s="98" t="str">
        <f>IF(Tabel1[[#This Row],[ID'#]]="","",+VLOOKUP(Tabel1[[#This Row],[ID'#]],'[1]Product overview'!$B:$P,2,FALSE))</f>
        <v/>
      </c>
      <c r="G217" s="2" t="str">
        <f>IF(Tabel1[[#This Row],[ID'#]]="","",+VLOOKUP(Tabel1[[#This Row],[ID'#]],'[1]Product overview'!$B:$P,5,FALSE))</f>
        <v/>
      </c>
      <c r="H217" s="2" t="str">
        <f>IF(Tabel1[[#This Row],[ID'#]]="","",+VLOOKUP(Tabel1[[#This Row],[ID'#]],'[1]Product overview'!$B:$P,8,FALSE))</f>
        <v/>
      </c>
      <c r="I217" s="2" t="str">
        <f>IF(Tabel1[[#This Row],[ID'#]]="","",+VLOOKUP(Tabel1[[#This Row],[ID'#]],'[1]Product overview'!$B:$P,9,FALSE))</f>
        <v/>
      </c>
      <c r="J217" s="2" t="str">
        <f>IF(Tabel1[[#This Row],[ID'#]]="","",+VLOOKUP(Tabel1[[#This Row],[ID'#]],'[1]Product overview'!$B:$P,10,FALSE))</f>
        <v/>
      </c>
      <c r="K217" s="2" t="str">
        <f>IF(Tabel1[[#This Row],[ID'#]]="","",+VLOOKUP(Tabel1[[#This Row],[ID'#]],'[1]Product overview'!$B:$P,11,FALSE))</f>
        <v/>
      </c>
      <c r="L217" s="2" t="str">
        <f>IF(Tabel1[[#This Row],[ID'#]]="","",+VLOOKUP(Tabel1[[#This Row],[ID'#]],'[1]Product overview'!$B:$P,12,FALSE))</f>
        <v/>
      </c>
      <c r="M217" s="2" t="str">
        <f>IF(Tabel1[[#This Row],[ID'#]]="","",+VLOOKUP(Tabel1[[#This Row],[ID'#]],'[1]Product overview'!$B:$P,13,FALSE))</f>
        <v/>
      </c>
      <c r="N217" s="2" t="str">
        <f>IF(Tabel1[[#This Row],[ID'#]]="","",+VLOOKUP(Tabel1[[#This Row],[ID'#]],'[1]Product overview'!$B:$P,14,FALSE))</f>
        <v/>
      </c>
      <c r="O217" s="2" t="str">
        <f>IF(Tabel1[[#This Row],[ID'#]]="","",+VLOOKUP(Tabel1[[#This Row],[ID'#]],'[1]Product overview'!$B:$P,15,FALSE))</f>
        <v/>
      </c>
    </row>
    <row r="218" spans="1:15">
      <c r="A218" s="98"/>
      <c r="B218" s="98"/>
      <c r="C218" s="119"/>
      <c r="D218" s="98"/>
      <c r="E218" s="98"/>
      <c r="F218" s="98" t="str">
        <f>IF(Tabel1[[#This Row],[ID'#]]="","",+VLOOKUP(Tabel1[[#This Row],[ID'#]],'[1]Product overview'!$B:$P,2,FALSE))</f>
        <v/>
      </c>
      <c r="G218" s="2" t="str">
        <f>IF(Tabel1[[#This Row],[ID'#]]="","",+VLOOKUP(Tabel1[[#This Row],[ID'#]],'[1]Product overview'!$B:$P,5,FALSE))</f>
        <v/>
      </c>
      <c r="H218" s="2" t="str">
        <f>IF(Tabel1[[#This Row],[ID'#]]="","",+VLOOKUP(Tabel1[[#This Row],[ID'#]],'[1]Product overview'!$B:$P,8,FALSE))</f>
        <v/>
      </c>
      <c r="I218" s="2" t="str">
        <f>IF(Tabel1[[#This Row],[ID'#]]="","",+VLOOKUP(Tabel1[[#This Row],[ID'#]],'[1]Product overview'!$B:$P,9,FALSE))</f>
        <v/>
      </c>
      <c r="J218" s="2" t="str">
        <f>IF(Tabel1[[#This Row],[ID'#]]="","",+VLOOKUP(Tabel1[[#This Row],[ID'#]],'[1]Product overview'!$B:$P,10,FALSE))</f>
        <v/>
      </c>
      <c r="K218" s="2" t="str">
        <f>IF(Tabel1[[#This Row],[ID'#]]="","",+VLOOKUP(Tabel1[[#This Row],[ID'#]],'[1]Product overview'!$B:$P,11,FALSE))</f>
        <v/>
      </c>
      <c r="L218" s="2" t="str">
        <f>IF(Tabel1[[#This Row],[ID'#]]="","",+VLOOKUP(Tabel1[[#This Row],[ID'#]],'[1]Product overview'!$B:$P,12,FALSE))</f>
        <v/>
      </c>
      <c r="M218" s="2" t="str">
        <f>IF(Tabel1[[#This Row],[ID'#]]="","",+VLOOKUP(Tabel1[[#This Row],[ID'#]],'[1]Product overview'!$B:$P,13,FALSE))</f>
        <v/>
      </c>
      <c r="N218" s="2" t="str">
        <f>IF(Tabel1[[#This Row],[ID'#]]="","",+VLOOKUP(Tabel1[[#This Row],[ID'#]],'[1]Product overview'!$B:$P,14,FALSE))</f>
        <v/>
      </c>
      <c r="O218" s="2" t="str">
        <f>IF(Tabel1[[#This Row],[ID'#]]="","",+VLOOKUP(Tabel1[[#This Row],[ID'#]],'[1]Product overview'!$B:$P,15,FALSE))</f>
        <v/>
      </c>
    </row>
    <row r="219" spans="1:15">
      <c r="A219" s="98"/>
      <c r="B219" s="98"/>
      <c r="C219" s="119"/>
      <c r="D219" s="98"/>
      <c r="E219" s="98"/>
      <c r="F219" s="98" t="str">
        <f>IF(Tabel1[[#This Row],[ID'#]]="","",+VLOOKUP(Tabel1[[#This Row],[ID'#]],'[1]Product overview'!$B:$P,2,FALSE))</f>
        <v/>
      </c>
      <c r="G219" s="2" t="str">
        <f>IF(Tabel1[[#This Row],[ID'#]]="","",+VLOOKUP(Tabel1[[#This Row],[ID'#]],'[1]Product overview'!$B:$P,5,FALSE))</f>
        <v/>
      </c>
      <c r="H219" s="2" t="str">
        <f>IF(Tabel1[[#This Row],[ID'#]]="","",+VLOOKUP(Tabel1[[#This Row],[ID'#]],'[1]Product overview'!$B:$P,8,FALSE))</f>
        <v/>
      </c>
      <c r="I219" s="2" t="str">
        <f>IF(Tabel1[[#This Row],[ID'#]]="","",+VLOOKUP(Tabel1[[#This Row],[ID'#]],'[1]Product overview'!$B:$P,9,FALSE))</f>
        <v/>
      </c>
      <c r="J219" s="2" t="str">
        <f>IF(Tabel1[[#This Row],[ID'#]]="","",+VLOOKUP(Tabel1[[#This Row],[ID'#]],'[1]Product overview'!$B:$P,10,FALSE))</f>
        <v/>
      </c>
      <c r="K219" s="2" t="str">
        <f>IF(Tabel1[[#This Row],[ID'#]]="","",+VLOOKUP(Tabel1[[#This Row],[ID'#]],'[1]Product overview'!$B:$P,11,FALSE))</f>
        <v/>
      </c>
      <c r="L219" s="2" t="str">
        <f>IF(Tabel1[[#This Row],[ID'#]]="","",+VLOOKUP(Tabel1[[#This Row],[ID'#]],'[1]Product overview'!$B:$P,12,FALSE))</f>
        <v/>
      </c>
      <c r="M219" s="2" t="str">
        <f>IF(Tabel1[[#This Row],[ID'#]]="","",+VLOOKUP(Tabel1[[#This Row],[ID'#]],'[1]Product overview'!$B:$P,13,FALSE))</f>
        <v/>
      </c>
      <c r="N219" s="2" t="str">
        <f>IF(Tabel1[[#This Row],[ID'#]]="","",+VLOOKUP(Tabel1[[#This Row],[ID'#]],'[1]Product overview'!$B:$P,14,FALSE))</f>
        <v/>
      </c>
      <c r="O219" s="2" t="str">
        <f>IF(Tabel1[[#This Row],[ID'#]]="","",+VLOOKUP(Tabel1[[#This Row],[ID'#]],'[1]Product overview'!$B:$P,15,FALSE))</f>
        <v/>
      </c>
    </row>
    <row r="220" spans="1:15">
      <c r="A220" s="98"/>
      <c r="B220" s="98"/>
      <c r="C220" s="119"/>
      <c r="D220" s="98"/>
      <c r="E220" s="98"/>
      <c r="F220" s="98" t="str">
        <f>IF(Tabel1[[#This Row],[ID'#]]="","",+VLOOKUP(Tabel1[[#This Row],[ID'#]],'[1]Product overview'!$B:$P,2,FALSE))</f>
        <v/>
      </c>
      <c r="G220" s="2" t="str">
        <f>IF(Tabel1[[#This Row],[ID'#]]="","",+VLOOKUP(Tabel1[[#This Row],[ID'#]],'[1]Product overview'!$B:$P,5,FALSE))</f>
        <v/>
      </c>
      <c r="H220" s="2" t="str">
        <f>IF(Tabel1[[#This Row],[ID'#]]="","",+VLOOKUP(Tabel1[[#This Row],[ID'#]],'[1]Product overview'!$B:$P,8,FALSE))</f>
        <v/>
      </c>
      <c r="I220" s="2" t="str">
        <f>IF(Tabel1[[#This Row],[ID'#]]="","",+VLOOKUP(Tabel1[[#This Row],[ID'#]],'[1]Product overview'!$B:$P,9,FALSE))</f>
        <v/>
      </c>
      <c r="J220" s="2" t="str">
        <f>IF(Tabel1[[#This Row],[ID'#]]="","",+VLOOKUP(Tabel1[[#This Row],[ID'#]],'[1]Product overview'!$B:$P,10,FALSE))</f>
        <v/>
      </c>
      <c r="K220" s="2" t="str">
        <f>IF(Tabel1[[#This Row],[ID'#]]="","",+VLOOKUP(Tabel1[[#This Row],[ID'#]],'[1]Product overview'!$B:$P,11,FALSE))</f>
        <v/>
      </c>
      <c r="L220" s="2" t="str">
        <f>IF(Tabel1[[#This Row],[ID'#]]="","",+VLOOKUP(Tabel1[[#This Row],[ID'#]],'[1]Product overview'!$B:$P,12,FALSE))</f>
        <v/>
      </c>
      <c r="M220" s="2" t="str">
        <f>IF(Tabel1[[#This Row],[ID'#]]="","",+VLOOKUP(Tabel1[[#This Row],[ID'#]],'[1]Product overview'!$B:$P,13,FALSE))</f>
        <v/>
      </c>
      <c r="N220" s="2" t="str">
        <f>IF(Tabel1[[#This Row],[ID'#]]="","",+VLOOKUP(Tabel1[[#This Row],[ID'#]],'[1]Product overview'!$B:$P,14,FALSE))</f>
        <v/>
      </c>
      <c r="O220" s="2" t="str">
        <f>IF(Tabel1[[#This Row],[ID'#]]="","",+VLOOKUP(Tabel1[[#This Row],[ID'#]],'[1]Product overview'!$B:$P,15,FALSE))</f>
        <v/>
      </c>
    </row>
    <row r="221" spans="1:15">
      <c r="A221" s="98"/>
      <c r="B221" s="98"/>
      <c r="C221" s="119"/>
      <c r="D221" s="98"/>
      <c r="E221" s="98"/>
      <c r="F221" s="98" t="str">
        <f>IF(Tabel1[[#This Row],[ID'#]]="","",+VLOOKUP(Tabel1[[#This Row],[ID'#]],'[1]Product overview'!$B:$P,2,FALSE))</f>
        <v/>
      </c>
      <c r="G221" s="2" t="str">
        <f>IF(Tabel1[[#This Row],[ID'#]]="","",+VLOOKUP(Tabel1[[#This Row],[ID'#]],'[1]Product overview'!$B:$P,5,FALSE))</f>
        <v/>
      </c>
      <c r="H221" s="2" t="str">
        <f>IF(Tabel1[[#This Row],[ID'#]]="","",+VLOOKUP(Tabel1[[#This Row],[ID'#]],'[1]Product overview'!$B:$P,8,FALSE))</f>
        <v/>
      </c>
      <c r="I221" s="2" t="str">
        <f>IF(Tabel1[[#This Row],[ID'#]]="","",+VLOOKUP(Tabel1[[#This Row],[ID'#]],'[1]Product overview'!$B:$P,9,FALSE))</f>
        <v/>
      </c>
      <c r="J221" s="2" t="str">
        <f>IF(Tabel1[[#This Row],[ID'#]]="","",+VLOOKUP(Tabel1[[#This Row],[ID'#]],'[1]Product overview'!$B:$P,10,FALSE))</f>
        <v/>
      </c>
      <c r="K221" s="2" t="str">
        <f>IF(Tabel1[[#This Row],[ID'#]]="","",+VLOOKUP(Tabel1[[#This Row],[ID'#]],'[1]Product overview'!$B:$P,11,FALSE))</f>
        <v/>
      </c>
      <c r="L221" s="2" t="str">
        <f>IF(Tabel1[[#This Row],[ID'#]]="","",+VLOOKUP(Tabel1[[#This Row],[ID'#]],'[1]Product overview'!$B:$P,12,FALSE))</f>
        <v/>
      </c>
      <c r="M221" s="2" t="str">
        <f>IF(Tabel1[[#This Row],[ID'#]]="","",+VLOOKUP(Tabel1[[#This Row],[ID'#]],'[1]Product overview'!$B:$P,13,FALSE))</f>
        <v/>
      </c>
      <c r="N221" s="2" t="str">
        <f>IF(Tabel1[[#This Row],[ID'#]]="","",+VLOOKUP(Tabel1[[#This Row],[ID'#]],'[1]Product overview'!$B:$P,14,FALSE))</f>
        <v/>
      </c>
      <c r="O221" s="2" t="str">
        <f>IF(Tabel1[[#This Row],[ID'#]]="","",+VLOOKUP(Tabel1[[#This Row],[ID'#]],'[1]Product overview'!$B:$P,15,FALSE))</f>
        <v/>
      </c>
    </row>
    <row r="222" spans="1:15">
      <c r="A222" s="98"/>
      <c r="B222" s="98"/>
      <c r="C222" s="119"/>
      <c r="D222" s="98"/>
      <c r="E222" s="98"/>
      <c r="F222" s="98" t="str">
        <f>IF(Tabel1[[#This Row],[ID'#]]="","",+VLOOKUP(Tabel1[[#This Row],[ID'#]],'[1]Product overview'!$B:$P,2,FALSE))</f>
        <v/>
      </c>
      <c r="G222" s="2" t="str">
        <f>IF(Tabel1[[#This Row],[ID'#]]="","",+VLOOKUP(Tabel1[[#This Row],[ID'#]],'[1]Product overview'!$B:$P,5,FALSE))</f>
        <v/>
      </c>
      <c r="H222" s="2" t="str">
        <f>IF(Tabel1[[#This Row],[ID'#]]="","",+VLOOKUP(Tabel1[[#This Row],[ID'#]],'[1]Product overview'!$B:$P,8,FALSE))</f>
        <v/>
      </c>
      <c r="I222" s="2" t="str">
        <f>IF(Tabel1[[#This Row],[ID'#]]="","",+VLOOKUP(Tabel1[[#This Row],[ID'#]],'[1]Product overview'!$B:$P,9,FALSE))</f>
        <v/>
      </c>
      <c r="J222" s="2" t="str">
        <f>IF(Tabel1[[#This Row],[ID'#]]="","",+VLOOKUP(Tabel1[[#This Row],[ID'#]],'[1]Product overview'!$B:$P,10,FALSE))</f>
        <v/>
      </c>
      <c r="K222" s="2" t="str">
        <f>IF(Tabel1[[#This Row],[ID'#]]="","",+VLOOKUP(Tabel1[[#This Row],[ID'#]],'[1]Product overview'!$B:$P,11,FALSE))</f>
        <v/>
      </c>
      <c r="L222" s="2" t="str">
        <f>IF(Tabel1[[#This Row],[ID'#]]="","",+VLOOKUP(Tabel1[[#This Row],[ID'#]],'[1]Product overview'!$B:$P,12,FALSE))</f>
        <v/>
      </c>
      <c r="M222" s="2" t="str">
        <f>IF(Tabel1[[#This Row],[ID'#]]="","",+VLOOKUP(Tabel1[[#This Row],[ID'#]],'[1]Product overview'!$B:$P,13,FALSE))</f>
        <v/>
      </c>
      <c r="N222" s="2" t="str">
        <f>IF(Tabel1[[#This Row],[ID'#]]="","",+VLOOKUP(Tabel1[[#This Row],[ID'#]],'[1]Product overview'!$B:$P,14,FALSE))</f>
        <v/>
      </c>
      <c r="O222" s="2" t="str">
        <f>IF(Tabel1[[#This Row],[ID'#]]="","",+VLOOKUP(Tabel1[[#This Row],[ID'#]],'[1]Product overview'!$B:$P,15,FALSE))</f>
        <v/>
      </c>
    </row>
    <row r="223" spans="1:15">
      <c r="A223" s="98"/>
      <c r="B223" s="98"/>
      <c r="C223" s="119"/>
      <c r="D223" s="98"/>
      <c r="E223" s="98"/>
      <c r="F223" s="98" t="str">
        <f>IF(Tabel1[[#This Row],[ID'#]]="","",+VLOOKUP(Tabel1[[#This Row],[ID'#]],'[1]Product overview'!$B:$P,2,FALSE))</f>
        <v/>
      </c>
      <c r="G223" s="2" t="str">
        <f>IF(Tabel1[[#This Row],[ID'#]]="","",+VLOOKUP(Tabel1[[#This Row],[ID'#]],'[1]Product overview'!$B:$P,5,FALSE))</f>
        <v/>
      </c>
      <c r="H223" s="2" t="str">
        <f>IF(Tabel1[[#This Row],[ID'#]]="","",+VLOOKUP(Tabel1[[#This Row],[ID'#]],'[1]Product overview'!$B:$P,8,FALSE))</f>
        <v/>
      </c>
      <c r="I223" s="2" t="str">
        <f>IF(Tabel1[[#This Row],[ID'#]]="","",+VLOOKUP(Tabel1[[#This Row],[ID'#]],'[1]Product overview'!$B:$P,9,FALSE))</f>
        <v/>
      </c>
      <c r="J223" s="2" t="str">
        <f>IF(Tabel1[[#This Row],[ID'#]]="","",+VLOOKUP(Tabel1[[#This Row],[ID'#]],'[1]Product overview'!$B:$P,10,FALSE))</f>
        <v/>
      </c>
      <c r="K223" s="2" t="str">
        <f>IF(Tabel1[[#This Row],[ID'#]]="","",+VLOOKUP(Tabel1[[#This Row],[ID'#]],'[1]Product overview'!$B:$P,11,FALSE))</f>
        <v/>
      </c>
      <c r="L223" s="2" t="str">
        <f>IF(Tabel1[[#This Row],[ID'#]]="","",+VLOOKUP(Tabel1[[#This Row],[ID'#]],'[1]Product overview'!$B:$P,12,FALSE))</f>
        <v/>
      </c>
      <c r="M223" s="2" t="str">
        <f>IF(Tabel1[[#This Row],[ID'#]]="","",+VLOOKUP(Tabel1[[#This Row],[ID'#]],'[1]Product overview'!$B:$P,13,FALSE))</f>
        <v/>
      </c>
      <c r="N223" s="2" t="str">
        <f>IF(Tabel1[[#This Row],[ID'#]]="","",+VLOOKUP(Tabel1[[#This Row],[ID'#]],'[1]Product overview'!$B:$P,14,FALSE))</f>
        <v/>
      </c>
      <c r="O223" s="2" t="str">
        <f>IF(Tabel1[[#This Row],[ID'#]]="","",+VLOOKUP(Tabel1[[#This Row],[ID'#]],'[1]Product overview'!$B:$P,15,FALSE))</f>
        <v/>
      </c>
    </row>
    <row r="224" spans="1:15">
      <c r="A224" s="98"/>
      <c r="B224" s="98"/>
      <c r="C224" s="119"/>
      <c r="D224" s="98"/>
      <c r="E224" s="98"/>
      <c r="F224" s="98" t="str">
        <f>IF(Tabel1[[#This Row],[ID'#]]="","",+VLOOKUP(Tabel1[[#This Row],[ID'#]],'[1]Product overview'!$B:$P,2,FALSE))</f>
        <v/>
      </c>
      <c r="G224" s="2" t="str">
        <f>IF(Tabel1[[#This Row],[ID'#]]="","",+VLOOKUP(Tabel1[[#This Row],[ID'#]],'[1]Product overview'!$B:$P,5,FALSE))</f>
        <v/>
      </c>
      <c r="H224" s="2" t="str">
        <f>IF(Tabel1[[#This Row],[ID'#]]="","",+VLOOKUP(Tabel1[[#This Row],[ID'#]],'[1]Product overview'!$B:$P,8,FALSE))</f>
        <v/>
      </c>
      <c r="I224" s="2" t="str">
        <f>IF(Tabel1[[#This Row],[ID'#]]="","",+VLOOKUP(Tabel1[[#This Row],[ID'#]],'[1]Product overview'!$B:$P,9,FALSE))</f>
        <v/>
      </c>
      <c r="J224" s="2" t="str">
        <f>IF(Tabel1[[#This Row],[ID'#]]="","",+VLOOKUP(Tabel1[[#This Row],[ID'#]],'[1]Product overview'!$B:$P,10,FALSE))</f>
        <v/>
      </c>
      <c r="K224" s="2" t="str">
        <f>IF(Tabel1[[#This Row],[ID'#]]="","",+VLOOKUP(Tabel1[[#This Row],[ID'#]],'[1]Product overview'!$B:$P,11,FALSE))</f>
        <v/>
      </c>
      <c r="L224" s="2" t="str">
        <f>IF(Tabel1[[#This Row],[ID'#]]="","",+VLOOKUP(Tabel1[[#This Row],[ID'#]],'[1]Product overview'!$B:$P,12,FALSE))</f>
        <v/>
      </c>
      <c r="M224" s="2" t="str">
        <f>IF(Tabel1[[#This Row],[ID'#]]="","",+VLOOKUP(Tabel1[[#This Row],[ID'#]],'[1]Product overview'!$B:$P,13,FALSE))</f>
        <v/>
      </c>
      <c r="N224" s="2" t="str">
        <f>IF(Tabel1[[#This Row],[ID'#]]="","",+VLOOKUP(Tabel1[[#This Row],[ID'#]],'[1]Product overview'!$B:$P,14,FALSE))</f>
        <v/>
      </c>
      <c r="O224" s="2" t="str">
        <f>IF(Tabel1[[#This Row],[ID'#]]="","",+VLOOKUP(Tabel1[[#This Row],[ID'#]],'[1]Product overview'!$B:$P,15,FALSE))</f>
        <v/>
      </c>
    </row>
    <row r="225" spans="1:15">
      <c r="A225" s="98"/>
      <c r="B225" s="98"/>
      <c r="C225" s="119"/>
      <c r="D225" s="98"/>
      <c r="E225" s="98"/>
      <c r="F225" s="98" t="str">
        <f>IF(Tabel1[[#This Row],[ID'#]]="","",+VLOOKUP(Tabel1[[#This Row],[ID'#]],'[1]Product overview'!$B:$P,2,FALSE))</f>
        <v/>
      </c>
      <c r="G225" s="2" t="str">
        <f>IF(Tabel1[[#This Row],[ID'#]]="","",+VLOOKUP(Tabel1[[#This Row],[ID'#]],'[1]Product overview'!$B:$P,5,FALSE))</f>
        <v/>
      </c>
      <c r="H225" s="2" t="str">
        <f>IF(Tabel1[[#This Row],[ID'#]]="","",+VLOOKUP(Tabel1[[#This Row],[ID'#]],'[1]Product overview'!$B:$P,8,FALSE))</f>
        <v/>
      </c>
      <c r="I225" s="2" t="str">
        <f>IF(Tabel1[[#This Row],[ID'#]]="","",+VLOOKUP(Tabel1[[#This Row],[ID'#]],'[1]Product overview'!$B:$P,9,FALSE))</f>
        <v/>
      </c>
      <c r="J225" s="2" t="str">
        <f>IF(Tabel1[[#This Row],[ID'#]]="","",+VLOOKUP(Tabel1[[#This Row],[ID'#]],'[1]Product overview'!$B:$P,10,FALSE))</f>
        <v/>
      </c>
      <c r="K225" s="2" t="str">
        <f>IF(Tabel1[[#This Row],[ID'#]]="","",+VLOOKUP(Tabel1[[#This Row],[ID'#]],'[1]Product overview'!$B:$P,11,FALSE))</f>
        <v/>
      </c>
      <c r="L225" s="2" t="str">
        <f>IF(Tabel1[[#This Row],[ID'#]]="","",+VLOOKUP(Tabel1[[#This Row],[ID'#]],'[1]Product overview'!$B:$P,12,FALSE))</f>
        <v/>
      </c>
      <c r="M225" s="2" t="str">
        <f>IF(Tabel1[[#This Row],[ID'#]]="","",+VLOOKUP(Tabel1[[#This Row],[ID'#]],'[1]Product overview'!$B:$P,13,FALSE))</f>
        <v/>
      </c>
      <c r="N225" s="2" t="str">
        <f>IF(Tabel1[[#This Row],[ID'#]]="","",+VLOOKUP(Tabel1[[#This Row],[ID'#]],'[1]Product overview'!$B:$P,14,FALSE))</f>
        <v/>
      </c>
      <c r="O225" s="2" t="str">
        <f>IF(Tabel1[[#This Row],[ID'#]]="","",+VLOOKUP(Tabel1[[#This Row],[ID'#]],'[1]Product overview'!$B:$P,15,FALSE))</f>
        <v/>
      </c>
    </row>
    <row r="226" spans="1:15">
      <c r="A226" s="98"/>
      <c r="B226" s="98"/>
      <c r="C226" s="119"/>
      <c r="D226" s="98"/>
      <c r="E226" s="98"/>
      <c r="F226" s="98" t="str">
        <f>IF(Tabel1[[#This Row],[ID'#]]="","",+VLOOKUP(Tabel1[[#This Row],[ID'#]],'[1]Product overview'!$B:$P,2,FALSE))</f>
        <v/>
      </c>
      <c r="G226" s="2" t="str">
        <f>IF(Tabel1[[#This Row],[ID'#]]="","",+VLOOKUP(Tabel1[[#This Row],[ID'#]],'[1]Product overview'!$B:$P,5,FALSE))</f>
        <v/>
      </c>
      <c r="H226" s="2" t="str">
        <f>IF(Tabel1[[#This Row],[ID'#]]="","",+VLOOKUP(Tabel1[[#This Row],[ID'#]],'[1]Product overview'!$B:$P,8,FALSE))</f>
        <v/>
      </c>
      <c r="I226" s="2" t="str">
        <f>IF(Tabel1[[#This Row],[ID'#]]="","",+VLOOKUP(Tabel1[[#This Row],[ID'#]],'[1]Product overview'!$B:$P,9,FALSE))</f>
        <v/>
      </c>
      <c r="J226" s="2" t="str">
        <f>IF(Tabel1[[#This Row],[ID'#]]="","",+VLOOKUP(Tabel1[[#This Row],[ID'#]],'[1]Product overview'!$B:$P,10,FALSE))</f>
        <v/>
      </c>
      <c r="K226" s="2" t="str">
        <f>IF(Tabel1[[#This Row],[ID'#]]="","",+VLOOKUP(Tabel1[[#This Row],[ID'#]],'[1]Product overview'!$B:$P,11,FALSE))</f>
        <v/>
      </c>
      <c r="L226" s="2" t="str">
        <f>IF(Tabel1[[#This Row],[ID'#]]="","",+VLOOKUP(Tabel1[[#This Row],[ID'#]],'[1]Product overview'!$B:$P,12,FALSE))</f>
        <v/>
      </c>
      <c r="M226" s="2" t="str">
        <f>IF(Tabel1[[#This Row],[ID'#]]="","",+VLOOKUP(Tabel1[[#This Row],[ID'#]],'[1]Product overview'!$B:$P,13,FALSE))</f>
        <v/>
      </c>
      <c r="N226" s="2" t="str">
        <f>IF(Tabel1[[#This Row],[ID'#]]="","",+VLOOKUP(Tabel1[[#This Row],[ID'#]],'[1]Product overview'!$B:$P,14,FALSE))</f>
        <v/>
      </c>
      <c r="O226" s="2" t="str">
        <f>IF(Tabel1[[#This Row],[ID'#]]="","",+VLOOKUP(Tabel1[[#This Row],[ID'#]],'[1]Product overview'!$B:$P,15,FALSE))</f>
        <v/>
      </c>
    </row>
    <row r="227" spans="1:15">
      <c r="A227" s="98"/>
      <c r="B227" s="98"/>
      <c r="C227" s="119"/>
      <c r="D227" s="98"/>
      <c r="E227" s="98"/>
      <c r="F227" s="98" t="str">
        <f>IF(Tabel1[[#This Row],[ID'#]]="","",+VLOOKUP(Tabel1[[#This Row],[ID'#]],'[1]Product overview'!$B:$P,2,FALSE))</f>
        <v/>
      </c>
      <c r="G227" s="2" t="str">
        <f>IF(Tabel1[[#This Row],[ID'#]]="","",+VLOOKUP(Tabel1[[#This Row],[ID'#]],'[1]Product overview'!$B:$P,5,FALSE))</f>
        <v/>
      </c>
      <c r="H227" s="2" t="str">
        <f>IF(Tabel1[[#This Row],[ID'#]]="","",+VLOOKUP(Tabel1[[#This Row],[ID'#]],'[1]Product overview'!$B:$P,8,FALSE))</f>
        <v/>
      </c>
      <c r="I227" s="2" t="str">
        <f>IF(Tabel1[[#This Row],[ID'#]]="","",+VLOOKUP(Tabel1[[#This Row],[ID'#]],'[1]Product overview'!$B:$P,9,FALSE))</f>
        <v/>
      </c>
      <c r="J227" s="2" t="str">
        <f>IF(Tabel1[[#This Row],[ID'#]]="","",+VLOOKUP(Tabel1[[#This Row],[ID'#]],'[1]Product overview'!$B:$P,10,FALSE))</f>
        <v/>
      </c>
      <c r="K227" s="2" t="str">
        <f>IF(Tabel1[[#This Row],[ID'#]]="","",+VLOOKUP(Tabel1[[#This Row],[ID'#]],'[1]Product overview'!$B:$P,11,FALSE))</f>
        <v/>
      </c>
      <c r="L227" s="2" t="str">
        <f>IF(Tabel1[[#This Row],[ID'#]]="","",+VLOOKUP(Tabel1[[#This Row],[ID'#]],'[1]Product overview'!$B:$P,12,FALSE))</f>
        <v/>
      </c>
      <c r="M227" s="2" t="str">
        <f>IF(Tabel1[[#This Row],[ID'#]]="","",+VLOOKUP(Tabel1[[#This Row],[ID'#]],'[1]Product overview'!$B:$P,13,FALSE))</f>
        <v/>
      </c>
      <c r="N227" s="2" t="str">
        <f>IF(Tabel1[[#This Row],[ID'#]]="","",+VLOOKUP(Tabel1[[#This Row],[ID'#]],'[1]Product overview'!$B:$P,14,FALSE))</f>
        <v/>
      </c>
      <c r="O227" s="2" t="str">
        <f>IF(Tabel1[[#This Row],[ID'#]]="","",+VLOOKUP(Tabel1[[#This Row],[ID'#]],'[1]Product overview'!$B:$P,15,FALSE))</f>
        <v/>
      </c>
    </row>
    <row r="228" spans="1:15">
      <c r="A228" s="98"/>
      <c r="B228" s="98"/>
      <c r="C228" s="119"/>
      <c r="D228" s="98"/>
      <c r="E228" s="98"/>
      <c r="F228" s="98" t="str">
        <f>IF(Tabel1[[#This Row],[ID'#]]="","",+VLOOKUP(Tabel1[[#This Row],[ID'#]],'[1]Product overview'!$B:$P,2,FALSE))</f>
        <v/>
      </c>
      <c r="G228" s="2" t="str">
        <f>IF(Tabel1[[#This Row],[ID'#]]="","",+VLOOKUP(Tabel1[[#This Row],[ID'#]],'[1]Product overview'!$B:$P,5,FALSE))</f>
        <v/>
      </c>
      <c r="H228" s="2" t="str">
        <f>IF(Tabel1[[#This Row],[ID'#]]="","",+VLOOKUP(Tabel1[[#This Row],[ID'#]],'[1]Product overview'!$B:$P,8,FALSE))</f>
        <v/>
      </c>
      <c r="I228" s="2" t="str">
        <f>IF(Tabel1[[#This Row],[ID'#]]="","",+VLOOKUP(Tabel1[[#This Row],[ID'#]],'[1]Product overview'!$B:$P,9,FALSE))</f>
        <v/>
      </c>
      <c r="J228" s="2" t="str">
        <f>IF(Tabel1[[#This Row],[ID'#]]="","",+VLOOKUP(Tabel1[[#This Row],[ID'#]],'[1]Product overview'!$B:$P,10,FALSE))</f>
        <v/>
      </c>
      <c r="K228" s="2" t="str">
        <f>IF(Tabel1[[#This Row],[ID'#]]="","",+VLOOKUP(Tabel1[[#This Row],[ID'#]],'[1]Product overview'!$B:$P,11,FALSE))</f>
        <v/>
      </c>
      <c r="L228" s="2" t="str">
        <f>IF(Tabel1[[#This Row],[ID'#]]="","",+VLOOKUP(Tabel1[[#This Row],[ID'#]],'[1]Product overview'!$B:$P,12,FALSE))</f>
        <v/>
      </c>
      <c r="M228" s="2" t="str">
        <f>IF(Tabel1[[#This Row],[ID'#]]="","",+VLOOKUP(Tabel1[[#This Row],[ID'#]],'[1]Product overview'!$B:$P,13,FALSE))</f>
        <v/>
      </c>
      <c r="N228" s="2" t="str">
        <f>IF(Tabel1[[#This Row],[ID'#]]="","",+VLOOKUP(Tabel1[[#This Row],[ID'#]],'[1]Product overview'!$B:$P,14,FALSE))</f>
        <v/>
      </c>
      <c r="O228" s="2" t="str">
        <f>IF(Tabel1[[#This Row],[ID'#]]="","",+VLOOKUP(Tabel1[[#This Row],[ID'#]],'[1]Product overview'!$B:$P,15,FALSE))</f>
        <v/>
      </c>
    </row>
    <row r="229" spans="1:15">
      <c r="A229" s="98"/>
      <c r="B229" s="98"/>
      <c r="C229" s="119"/>
      <c r="D229" s="98"/>
      <c r="E229" s="98"/>
      <c r="F229" s="98" t="str">
        <f>IF(Tabel1[[#This Row],[ID'#]]="","",+VLOOKUP(Tabel1[[#This Row],[ID'#]],'[1]Product overview'!$B:$P,2,FALSE))</f>
        <v/>
      </c>
      <c r="G229" s="2" t="str">
        <f>IF(Tabel1[[#This Row],[ID'#]]="","",+VLOOKUP(Tabel1[[#This Row],[ID'#]],'[1]Product overview'!$B:$P,5,FALSE))</f>
        <v/>
      </c>
      <c r="H229" s="2" t="str">
        <f>IF(Tabel1[[#This Row],[ID'#]]="","",+VLOOKUP(Tabel1[[#This Row],[ID'#]],'[1]Product overview'!$B:$P,8,FALSE))</f>
        <v/>
      </c>
      <c r="I229" s="2" t="str">
        <f>IF(Tabel1[[#This Row],[ID'#]]="","",+VLOOKUP(Tabel1[[#This Row],[ID'#]],'[1]Product overview'!$B:$P,9,FALSE))</f>
        <v/>
      </c>
      <c r="J229" s="2" t="str">
        <f>IF(Tabel1[[#This Row],[ID'#]]="","",+VLOOKUP(Tabel1[[#This Row],[ID'#]],'[1]Product overview'!$B:$P,10,FALSE))</f>
        <v/>
      </c>
      <c r="K229" s="2" t="str">
        <f>IF(Tabel1[[#This Row],[ID'#]]="","",+VLOOKUP(Tabel1[[#This Row],[ID'#]],'[1]Product overview'!$B:$P,11,FALSE))</f>
        <v/>
      </c>
      <c r="L229" s="2" t="str">
        <f>IF(Tabel1[[#This Row],[ID'#]]="","",+VLOOKUP(Tabel1[[#This Row],[ID'#]],'[1]Product overview'!$B:$P,12,FALSE))</f>
        <v/>
      </c>
      <c r="M229" s="2" t="str">
        <f>IF(Tabel1[[#This Row],[ID'#]]="","",+VLOOKUP(Tabel1[[#This Row],[ID'#]],'[1]Product overview'!$B:$P,13,FALSE))</f>
        <v/>
      </c>
      <c r="N229" s="2" t="str">
        <f>IF(Tabel1[[#This Row],[ID'#]]="","",+VLOOKUP(Tabel1[[#This Row],[ID'#]],'[1]Product overview'!$B:$P,14,FALSE))</f>
        <v/>
      </c>
      <c r="O229" s="2" t="str">
        <f>IF(Tabel1[[#This Row],[ID'#]]="","",+VLOOKUP(Tabel1[[#This Row],[ID'#]],'[1]Product overview'!$B:$P,15,FALSE))</f>
        <v/>
      </c>
    </row>
    <row r="230" spans="1:15">
      <c r="A230" s="98"/>
      <c r="B230" s="98"/>
      <c r="C230" s="119"/>
      <c r="D230" s="98"/>
      <c r="E230" s="98"/>
      <c r="F230" s="98" t="str">
        <f>IF(Tabel1[[#This Row],[ID'#]]="","",+VLOOKUP(Tabel1[[#This Row],[ID'#]],'[1]Product overview'!$B:$P,2,FALSE))</f>
        <v/>
      </c>
      <c r="G230" s="2" t="str">
        <f>IF(Tabel1[[#This Row],[ID'#]]="","",+VLOOKUP(Tabel1[[#This Row],[ID'#]],'[1]Product overview'!$B:$P,5,FALSE))</f>
        <v/>
      </c>
      <c r="H230" s="2" t="str">
        <f>IF(Tabel1[[#This Row],[ID'#]]="","",+VLOOKUP(Tabel1[[#This Row],[ID'#]],'[1]Product overview'!$B:$P,8,FALSE))</f>
        <v/>
      </c>
      <c r="I230" s="2" t="str">
        <f>IF(Tabel1[[#This Row],[ID'#]]="","",+VLOOKUP(Tabel1[[#This Row],[ID'#]],'[1]Product overview'!$B:$P,9,FALSE))</f>
        <v/>
      </c>
      <c r="J230" s="2" t="str">
        <f>IF(Tabel1[[#This Row],[ID'#]]="","",+VLOOKUP(Tabel1[[#This Row],[ID'#]],'[1]Product overview'!$B:$P,10,FALSE))</f>
        <v/>
      </c>
      <c r="K230" s="2" t="str">
        <f>IF(Tabel1[[#This Row],[ID'#]]="","",+VLOOKUP(Tabel1[[#This Row],[ID'#]],'[1]Product overview'!$B:$P,11,FALSE))</f>
        <v/>
      </c>
      <c r="L230" s="2" t="str">
        <f>IF(Tabel1[[#This Row],[ID'#]]="","",+VLOOKUP(Tabel1[[#This Row],[ID'#]],'[1]Product overview'!$B:$P,12,FALSE))</f>
        <v/>
      </c>
      <c r="M230" s="2" t="str">
        <f>IF(Tabel1[[#This Row],[ID'#]]="","",+VLOOKUP(Tabel1[[#This Row],[ID'#]],'[1]Product overview'!$B:$P,13,FALSE))</f>
        <v/>
      </c>
      <c r="N230" s="2" t="str">
        <f>IF(Tabel1[[#This Row],[ID'#]]="","",+VLOOKUP(Tabel1[[#This Row],[ID'#]],'[1]Product overview'!$B:$P,14,FALSE))</f>
        <v/>
      </c>
      <c r="O230" s="2" t="str">
        <f>IF(Tabel1[[#This Row],[ID'#]]="","",+VLOOKUP(Tabel1[[#This Row],[ID'#]],'[1]Product overview'!$B:$P,15,FALSE))</f>
        <v/>
      </c>
    </row>
    <row r="231" spans="1:15">
      <c r="A231" s="98"/>
      <c r="B231" s="98"/>
      <c r="C231" s="119"/>
      <c r="D231" s="98"/>
      <c r="E231" s="98"/>
      <c r="F231" s="98" t="str">
        <f>IF(Tabel1[[#This Row],[ID'#]]="","",+VLOOKUP(Tabel1[[#This Row],[ID'#]],'[1]Product overview'!$B:$P,2,FALSE))</f>
        <v/>
      </c>
      <c r="G231" s="2" t="str">
        <f>IF(Tabel1[[#This Row],[ID'#]]="","",+VLOOKUP(Tabel1[[#This Row],[ID'#]],'[1]Product overview'!$B:$P,5,FALSE))</f>
        <v/>
      </c>
      <c r="H231" s="2" t="str">
        <f>IF(Tabel1[[#This Row],[ID'#]]="","",+VLOOKUP(Tabel1[[#This Row],[ID'#]],'[1]Product overview'!$B:$P,8,FALSE))</f>
        <v/>
      </c>
      <c r="I231" s="2" t="str">
        <f>IF(Tabel1[[#This Row],[ID'#]]="","",+VLOOKUP(Tabel1[[#This Row],[ID'#]],'[1]Product overview'!$B:$P,9,FALSE))</f>
        <v/>
      </c>
      <c r="J231" s="2" t="str">
        <f>IF(Tabel1[[#This Row],[ID'#]]="","",+VLOOKUP(Tabel1[[#This Row],[ID'#]],'[1]Product overview'!$B:$P,10,FALSE))</f>
        <v/>
      </c>
      <c r="K231" s="2" t="str">
        <f>IF(Tabel1[[#This Row],[ID'#]]="","",+VLOOKUP(Tabel1[[#This Row],[ID'#]],'[1]Product overview'!$B:$P,11,FALSE))</f>
        <v/>
      </c>
      <c r="L231" s="2" t="str">
        <f>IF(Tabel1[[#This Row],[ID'#]]="","",+VLOOKUP(Tabel1[[#This Row],[ID'#]],'[1]Product overview'!$B:$P,12,FALSE))</f>
        <v/>
      </c>
      <c r="M231" s="2" t="str">
        <f>IF(Tabel1[[#This Row],[ID'#]]="","",+VLOOKUP(Tabel1[[#This Row],[ID'#]],'[1]Product overview'!$B:$P,13,FALSE))</f>
        <v/>
      </c>
      <c r="N231" s="2" t="str">
        <f>IF(Tabel1[[#This Row],[ID'#]]="","",+VLOOKUP(Tabel1[[#This Row],[ID'#]],'[1]Product overview'!$B:$P,14,FALSE))</f>
        <v/>
      </c>
      <c r="O231" s="2" t="str">
        <f>IF(Tabel1[[#This Row],[ID'#]]="","",+VLOOKUP(Tabel1[[#This Row],[ID'#]],'[1]Product overview'!$B:$P,15,FALSE))</f>
        <v/>
      </c>
    </row>
    <row r="232" spans="1:15">
      <c r="A232" s="98"/>
      <c r="B232" s="98"/>
      <c r="C232" s="119"/>
      <c r="D232" s="98"/>
      <c r="E232" s="98"/>
      <c r="F232" s="98" t="str">
        <f>IF(Tabel1[[#This Row],[ID'#]]="","",+VLOOKUP(Tabel1[[#This Row],[ID'#]],'[1]Product overview'!$B:$P,2,FALSE))</f>
        <v/>
      </c>
      <c r="G232" s="2" t="str">
        <f>IF(Tabel1[[#This Row],[ID'#]]="","",+VLOOKUP(Tabel1[[#This Row],[ID'#]],'[1]Product overview'!$B:$P,5,FALSE))</f>
        <v/>
      </c>
      <c r="H232" s="2" t="str">
        <f>IF(Tabel1[[#This Row],[ID'#]]="","",+VLOOKUP(Tabel1[[#This Row],[ID'#]],'[1]Product overview'!$B:$P,8,FALSE))</f>
        <v/>
      </c>
      <c r="I232" s="2" t="str">
        <f>IF(Tabel1[[#This Row],[ID'#]]="","",+VLOOKUP(Tabel1[[#This Row],[ID'#]],'[1]Product overview'!$B:$P,9,FALSE))</f>
        <v/>
      </c>
      <c r="J232" s="2" t="str">
        <f>IF(Tabel1[[#This Row],[ID'#]]="","",+VLOOKUP(Tabel1[[#This Row],[ID'#]],'[1]Product overview'!$B:$P,10,FALSE))</f>
        <v/>
      </c>
      <c r="K232" s="2" t="str">
        <f>IF(Tabel1[[#This Row],[ID'#]]="","",+VLOOKUP(Tabel1[[#This Row],[ID'#]],'[1]Product overview'!$B:$P,11,FALSE))</f>
        <v/>
      </c>
      <c r="L232" s="2" t="str">
        <f>IF(Tabel1[[#This Row],[ID'#]]="","",+VLOOKUP(Tabel1[[#This Row],[ID'#]],'[1]Product overview'!$B:$P,12,FALSE))</f>
        <v/>
      </c>
      <c r="M232" s="2" t="str">
        <f>IF(Tabel1[[#This Row],[ID'#]]="","",+VLOOKUP(Tabel1[[#This Row],[ID'#]],'[1]Product overview'!$B:$P,13,FALSE))</f>
        <v/>
      </c>
      <c r="N232" s="2" t="str">
        <f>IF(Tabel1[[#This Row],[ID'#]]="","",+VLOOKUP(Tabel1[[#This Row],[ID'#]],'[1]Product overview'!$B:$P,14,FALSE))</f>
        <v/>
      </c>
      <c r="O232" s="2" t="str">
        <f>IF(Tabel1[[#This Row],[ID'#]]="","",+VLOOKUP(Tabel1[[#This Row],[ID'#]],'[1]Product overview'!$B:$P,15,FALSE))</f>
        <v/>
      </c>
    </row>
    <row r="233" spans="1:15">
      <c r="A233" s="98"/>
      <c r="B233" s="98"/>
      <c r="C233" s="119"/>
      <c r="D233" s="98"/>
      <c r="E233" s="98"/>
      <c r="F233" s="98" t="str">
        <f>IF(Tabel1[[#This Row],[ID'#]]="","",+VLOOKUP(Tabel1[[#This Row],[ID'#]],'[1]Product overview'!$B:$P,2,FALSE))</f>
        <v/>
      </c>
      <c r="G233" s="2" t="str">
        <f>IF(Tabel1[[#This Row],[ID'#]]="","",+VLOOKUP(Tabel1[[#This Row],[ID'#]],'[1]Product overview'!$B:$P,5,FALSE))</f>
        <v/>
      </c>
      <c r="H233" s="2" t="str">
        <f>IF(Tabel1[[#This Row],[ID'#]]="","",+VLOOKUP(Tabel1[[#This Row],[ID'#]],'[1]Product overview'!$B:$P,8,FALSE))</f>
        <v/>
      </c>
      <c r="I233" s="2" t="str">
        <f>IF(Tabel1[[#This Row],[ID'#]]="","",+VLOOKUP(Tabel1[[#This Row],[ID'#]],'[1]Product overview'!$B:$P,9,FALSE))</f>
        <v/>
      </c>
      <c r="J233" s="2" t="str">
        <f>IF(Tabel1[[#This Row],[ID'#]]="","",+VLOOKUP(Tabel1[[#This Row],[ID'#]],'[1]Product overview'!$B:$P,10,FALSE))</f>
        <v/>
      </c>
      <c r="K233" s="2" t="str">
        <f>IF(Tabel1[[#This Row],[ID'#]]="","",+VLOOKUP(Tabel1[[#This Row],[ID'#]],'[1]Product overview'!$B:$P,11,FALSE))</f>
        <v/>
      </c>
      <c r="L233" s="2" t="str">
        <f>IF(Tabel1[[#This Row],[ID'#]]="","",+VLOOKUP(Tabel1[[#This Row],[ID'#]],'[1]Product overview'!$B:$P,12,FALSE))</f>
        <v/>
      </c>
      <c r="M233" s="2" t="str">
        <f>IF(Tabel1[[#This Row],[ID'#]]="","",+VLOOKUP(Tabel1[[#This Row],[ID'#]],'[1]Product overview'!$B:$P,13,FALSE))</f>
        <v/>
      </c>
      <c r="N233" s="2" t="str">
        <f>IF(Tabel1[[#This Row],[ID'#]]="","",+VLOOKUP(Tabel1[[#This Row],[ID'#]],'[1]Product overview'!$B:$P,14,FALSE))</f>
        <v/>
      </c>
      <c r="O233" s="2" t="str">
        <f>IF(Tabel1[[#This Row],[ID'#]]="","",+VLOOKUP(Tabel1[[#This Row],[ID'#]],'[1]Product overview'!$B:$P,15,FALSE))</f>
        <v/>
      </c>
    </row>
    <row r="234" spans="1:15">
      <c r="A234" s="98"/>
      <c r="B234" s="98"/>
      <c r="C234" s="119"/>
      <c r="D234" s="98"/>
      <c r="E234" s="98"/>
      <c r="F234" s="98" t="str">
        <f>IF(Tabel1[[#This Row],[ID'#]]="","",+VLOOKUP(Tabel1[[#This Row],[ID'#]],'[1]Product overview'!$B:$P,2,FALSE))</f>
        <v/>
      </c>
      <c r="G234" s="2" t="str">
        <f>IF(Tabel1[[#This Row],[ID'#]]="","",+VLOOKUP(Tabel1[[#This Row],[ID'#]],'[1]Product overview'!$B:$P,5,FALSE))</f>
        <v/>
      </c>
      <c r="H234" s="2" t="str">
        <f>IF(Tabel1[[#This Row],[ID'#]]="","",+VLOOKUP(Tabel1[[#This Row],[ID'#]],'[1]Product overview'!$B:$P,8,FALSE))</f>
        <v/>
      </c>
      <c r="I234" s="2" t="str">
        <f>IF(Tabel1[[#This Row],[ID'#]]="","",+VLOOKUP(Tabel1[[#This Row],[ID'#]],'[1]Product overview'!$B:$P,9,FALSE))</f>
        <v/>
      </c>
      <c r="J234" s="2" t="str">
        <f>IF(Tabel1[[#This Row],[ID'#]]="","",+VLOOKUP(Tabel1[[#This Row],[ID'#]],'[1]Product overview'!$B:$P,10,FALSE))</f>
        <v/>
      </c>
      <c r="K234" s="2" t="str">
        <f>IF(Tabel1[[#This Row],[ID'#]]="","",+VLOOKUP(Tabel1[[#This Row],[ID'#]],'[1]Product overview'!$B:$P,11,FALSE))</f>
        <v/>
      </c>
      <c r="L234" s="2" t="str">
        <f>IF(Tabel1[[#This Row],[ID'#]]="","",+VLOOKUP(Tabel1[[#This Row],[ID'#]],'[1]Product overview'!$B:$P,12,FALSE))</f>
        <v/>
      </c>
      <c r="M234" s="2" t="str">
        <f>IF(Tabel1[[#This Row],[ID'#]]="","",+VLOOKUP(Tabel1[[#This Row],[ID'#]],'[1]Product overview'!$B:$P,13,FALSE))</f>
        <v/>
      </c>
      <c r="N234" s="2" t="str">
        <f>IF(Tabel1[[#This Row],[ID'#]]="","",+VLOOKUP(Tabel1[[#This Row],[ID'#]],'[1]Product overview'!$B:$P,14,FALSE))</f>
        <v/>
      </c>
      <c r="O234" s="2" t="str">
        <f>IF(Tabel1[[#This Row],[ID'#]]="","",+VLOOKUP(Tabel1[[#This Row],[ID'#]],'[1]Product overview'!$B:$P,15,FALSE))</f>
        <v/>
      </c>
    </row>
    <row r="235" spans="1:15">
      <c r="A235" s="98"/>
      <c r="B235" s="98"/>
      <c r="C235" s="119"/>
      <c r="D235" s="98"/>
      <c r="E235" s="98"/>
      <c r="F235" s="98" t="str">
        <f>IF(Tabel1[[#This Row],[ID'#]]="","",+VLOOKUP(Tabel1[[#This Row],[ID'#]],'[1]Product overview'!$B:$P,2,FALSE))</f>
        <v/>
      </c>
      <c r="G235" s="2" t="str">
        <f>IF(Tabel1[[#This Row],[ID'#]]="","",+VLOOKUP(Tabel1[[#This Row],[ID'#]],'[1]Product overview'!$B:$P,5,FALSE))</f>
        <v/>
      </c>
      <c r="H235" s="2" t="str">
        <f>IF(Tabel1[[#This Row],[ID'#]]="","",+VLOOKUP(Tabel1[[#This Row],[ID'#]],'[1]Product overview'!$B:$P,8,FALSE))</f>
        <v/>
      </c>
      <c r="I235" s="2" t="str">
        <f>IF(Tabel1[[#This Row],[ID'#]]="","",+VLOOKUP(Tabel1[[#This Row],[ID'#]],'[1]Product overview'!$B:$P,9,FALSE))</f>
        <v/>
      </c>
      <c r="J235" s="2" t="str">
        <f>IF(Tabel1[[#This Row],[ID'#]]="","",+VLOOKUP(Tabel1[[#This Row],[ID'#]],'[1]Product overview'!$B:$P,10,FALSE))</f>
        <v/>
      </c>
      <c r="K235" s="2" t="str">
        <f>IF(Tabel1[[#This Row],[ID'#]]="","",+VLOOKUP(Tabel1[[#This Row],[ID'#]],'[1]Product overview'!$B:$P,11,FALSE))</f>
        <v/>
      </c>
      <c r="L235" s="2" t="str">
        <f>IF(Tabel1[[#This Row],[ID'#]]="","",+VLOOKUP(Tabel1[[#This Row],[ID'#]],'[1]Product overview'!$B:$P,12,FALSE))</f>
        <v/>
      </c>
      <c r="M235" s="2" t="str">
        <f>IF(Tabel1[[#This Row],[ID'#]]="","",+VLOOKUP(Tabel1[[#This Row],[ID'#]],'[1]Product overview'!$B:$P,13,FALSE))</f>
        <v/>
      </c>
      <c r="N235" s="2" t="str">
        <f>IF(Tabel1[[#This Row],[ID'#]]="","",+VLOOKUP(Tabel1[[#This Row],[ID'#]],'[1]Product overview'!$B:$P,14,FALSE))</f>
        <v/>
      </c>
      <c r="O235" s="2" t="str">
        <f>IF(Tabel1[[#This Row],[ID'#]]="","",+VLOOKUP(Tabel1[[#This Row],[ID'#]],'[1]Product overview'!$B:$P,15,FALSE))</f>
        <v/>
      </c>
    </row>
    <row r="236" spans="1:15">
      <c r="A236" s="98"/>
      <c r="B236" s="98"/>
      <c r="C236" s="119"/>
      <c r="D236" s="98"/>
      <c r="E236" s="98"/>
      <c r="F236" s="98" t="str">
        <f>IF(Tabel1[[#This Row],[ID'#]]="","",+VLOOKUP(Tabel1[[#This Row],[ID'#]],'[1]Product overview'!$B:$P,2,FALSE))</f>
        <v/>
      </c>
      <c r="G236" s="2" t="str">
        <f>IF(Tabel1[[#This Row],[ID'#]]="","",+VLOOKUP(Tabel1[[#This Row],[ID'#]],'[1]Product overview'!$B:$P,5,FALSE))</f>
        <v/>
      </c>
      <c r="H236" s="2" t="str">
        <f>IF(Tabel1[[#This Row],[ID'#]]="","",+VLOOKUP(Tabel1[[#This Row],[ID'#]],'[1]Product overview'!$B:$P,8,FALSE))</f>
        <v/>
      </c>
      <c r="I236" s="2" t="str">
        <f>IF(Tabel1[[#This Row],[ID'#]]="","",+VLOOKUP(Tabel1[[#This Row],[ID'#]],'[1]Product overview'!$B:$P,9,FALSE))</f>
        <v/>
      </c>
      <c r="J236" s="2" t="str">
        <f>IF(Tabel1[[#This Row],[ID'#]]="","",+VLOOKUP(Tabel1[[#This Row],[ID'#]],'[1]Product overview'!$B:$P,10,FALSE))</f>
        <v/>
      </c>
      <c r="K236" s="2" t="str">
        <f>IF(Tabel1[[#This Row],[ID'#]]="","",+VLOOKUP(Tabel1[[#This Row],[ID'#]],'[1]Product overview'!$B:$P,11,FALSE))</f>
        <v/>
      </c>
      <c r="L236" s="2" t="str">
        <f>IF(Tabel1[[#This Row],[ID'#]]="","",+VLOOKUP(Tabel1[[#This Row],[ID'#]],'[1]Product overview'!$B:$P,12,FALSE))</f>
        <v/>
      </c>
      <c r="M236" s="2" t="str">
        <f>IF(Tabel1[[#This Row],[ID'#]]="","",+VLOOKUP(Tabel1[[#This Row],[ID'#]],'[1]Product overview'!$B:$P,13,FALSE))</f>
        <v/>
      </c>
      <c r="N236" s="2" t="str">
        <f>IF(Tabel1[[#This Row],[ID'#]]="","",+VLOOKUP(Tabel1[[#This Row],[ID'#]],'[1]Product overview'!$B:$P,14,FALSE))</f>
        <v/>
      </c>
      <c r="O236" s="2" t="str">
        <f>IF(Tabel1[[#This Row],[ID'#]]="","",+VLOOKUP(Tabel1[[#This Row],[ID'#]],'[1]Product overview'!$B:$P,15,FALSE))</f>
        <v/>
      </c>
    </row>
    <row r="237" spans="1:15">
      <c r="A237" s="98"/>
      <c r="B237" s="98"/>
      <c r="C237" s="119"/>
      <c r="D237" s="98"/>
      <c r="E237" s="98"/>
      <c r="F237" s="98" t="str">
        <f>IF(Tabel1[[#This Row],[ID'#]]="","",+VLOOKUP(Tabel1[[#This Row],[ID'#]],'[1]Product overview'!$B:$P,2,FALSE))</f>
        <v/>
      </c>
      <c r="G237" s="2" t="str">
        <f>IF(Tabel1[[#This Row],[ID'#]]="","",+VLOOKUP(Tabel1[[#This Row],[ID'#]],'[1]Product overview'!$B:$P,5,FALSE))</f>
        <v/>
      </c>
      <c r="H237" s="2" t="str">
        <f>IF(Tabel1[[#This Row],[ID'#]]="","",+VLOOKUP(Tabel1[[#This Row],[ID'#]],'[1]Product overview'!$B:$P,8,FALSE))</f>
        <v/>
      </c>
      <c r="I237" s="2" t="str">
        <f>IF(Tabel1[[#This Row],[ID'#]]="","",+VLOOKUP(Tabel1[[#This Row],[ID'#]],'[1]Product overview'!$B:$P,9,FALSE))</f>
        <v/>
      </c>
      <c r="J237" s="2" t="str">
        <f>IF(Tabel1[[#This Row],[ID'#]]="","",+VLOOKUP(Tabel1[[#This Row],[ID'#]],'[1]Product overview'!$B:$P,10,FALSE))</f>
        <v/>
      </c>
      <c r="K237" s="2" t="str">
        <f>IF(Tabel1[[#This Row],[ID'#]]="","",+VLOOKUP(Tabel1[[#This Row],[ID'#]],'[1]Product overview'!$B:$P,11,FALSE))</f>
        <v/>
      </c>
      <c r="L237" s="2" t="str">
        <f>IF(Tabel1[[#This Row],[ID'#]]="","",+VLOOKUP(Tabel1[[#This Row],[ID'#]],'[1]Product overview'!$B:$P,12,FALSE))</f>
        <v/>
      </c>
      <c r="M237" s="2" t="str">
        <f>IF(Tabel1[[#This Row],[ID'#]]="","",+VLOOKUP(Tabel1[[#This Row],[ID'#]],'[1]Product overview'!$B:$P,13,FALSE))</f>
        <v/>
      </c>
      <c r="N237" s="2" t="str">
        <f>IF(Tabel1[[#This Row],[ID'#]]="","",+VLOOKUP(Tabel1[[#This Row],[ID'#]],'[1]Product overview'!$B:$P,14,FALSE))</f>
        <v/>
      </c>
      <c r="O237" s="2" t="str">
        <f>IF(Tabel1[[#This Row],[ID'#]]="","",+VLOOKUP(Tabel1[[#This Row],[ID'#]],'[1]Product overview'!$B:$P,15,FALSE))</f>
        <v/>
      </c>
    </row>
    <row r="238" spans="1:15">
      <c r="A238" s="98"/>
      <c r="B238" s="98"/>
      <c r="C238" s="119"/>
      <c r="D238" s="98"/>
      <c r="E238" s="98"/>
      <c r="F238" s="98" t="str">
        <f>IF(Tabel1[[#This Row],[ID'#]]="","",+VLOOKUP(Tabel1[[#This Row],[ID'#]],'[1]Product overview'!$B:$P,2,FALSE))</f>
        <v/>
      </c>
      <c r="G238" s="2" t="str">
        <f>IF(Tabel1[[#This Row],[ID'#]]="","",+VLOOKUP(Tabel1[[#This Row],[ID'#]],'[1]Product overview'!$B:$P,5,FALSE))</f>
        <v/>
      </c>
      <c r="H238" s="2" t="str">
        <f>IF(Tabel1[[#This Row],[ID'#]]="","",+VLOOKUP(Tabel1[[#This Row],[ID'#]],'[1]Product overview'!$B:$P,8,FALSE))</f>
        <v/>
      </c>
      <c r="I238" s="2" t="str">
        <f>IF(Tabel1[[#This Row],[ID'#]]="","",+VLOOKUP(Tabel1[[#This Row],[ID'#]],'[1]Product overview'!$B:$P,9,FALSE))</f>
        <v/>
      </c>
      <c r="J238" s="2" t="str">
        <f>IF(Tabel1[[#This Row],[ID'#]]="","",+VLOOKUP(Tabel1[[#This Row],[ID'#]],'[1]Product overview'!$B:$P,10,FALSE))</f>
        <v/>
      </c>
      <c r="K238" s="2" t="str">
        <f>IF(Tabel1[[#This Row],[ID'#]]="","",+VLOOKUP(Tabel1[[#This Row],[ID'#]],'[1]Product overview'!$B:$P,11,FALSE))</f>
        <v/>
      </c>
      <c r="L238" s="2" t="str">
        <f>IF(Tabel1[[#This Row],[ID'#]]="","",+VLOOKUP(Tabel1[[#This Row],[ID'#]],'[1]Product overview'!$B:$P,12,FALSE))</f>
        <v/>
      </c>
      <c r="M238" s="2" t="str">
        <f>IF(Tabel1[[#This Row],[ID'#]]="","",+VLOOKUP(Tabel1[[#This Row],[ID'#]],'[1]Product overview'!$B:$P,13,FALSE))</f>
        <v/>
      </c>
      <c r="N238" s="2" t="str">
        <f>IF(Tabel1[[#This Row],[ID'#]]="","",+VLOOKUP(Tabel1[[#This Row],[ID'#]],'[1]Product overview'!$B:$P,14,FALSE))</f>
        <v/>
      </c>
      <c r="O238" s="2" t="str">
        <f>IF(Tabel1[[#This Row],[ID'#]]="","",+VLOOKUP(Tabel1[[#This Row],[ID'#]],'[1]Product overview'!$B:$P,15,FALSE))</f>
        <v/>
      </c>
    </row>
    <row r="239" spans="1:15">
      <c r="A239" s="98"/>
      <c r="B239" s="98"/>
      <c r="C239" s="119"/>
      <c r="D239" s="98"/>
      <c r="E239" s="98"/>
      <c r="F239" s="98" t="str">
        <f>IF(Tabel1[[#This Row],[ID'#]]="","",+VLOOKUP(Tabel1[[#This Row],[ID'#]],'[1]Product overview'!$B:$P,2,FALSE))</f>
        <v/>
      </c>
      <c r="G239" s="2" t="str">
        <f>IF(Tabel1[[#This Row],[ID'#]]="","",+VLOOKUP(Tabel1[[#This Row],[ID'#]],'[1]Product overview'!$B:$P,5,FALSE))</f>
        <v/>
      </c>
      <c r="H239" s="2" t="str">
        <f>IF(Tabel1[[#This Row],[ID'#]]="","",+VLOOKUP(Tabel1[[#This Row],[ID'#]],'[1]Product overview'!$B:$P,8,FALSE))</f>
        <v/>
      </c>
      <c r="I239" s="2" t="str">
        <f>IF(Tabel1[[#This Row],[ID'#]]="","",+VLOOKUP(Tabel1[[#This Row],[ID'#]],'[1]Product overview'!$B:$P,9,FALSE))</f>
        <v/>
      </c>
      <c r="J239" s="2" t="str">
        <f>IF(Tabel1[[#This Row],[ID'#]]="","",+VLOOKUP(Tabel1[[#This Row],[ID'#]],'[1]Product overview'!$B:$P,10,FALSE))</f>
        <v/>
      </c>
      <c r="K239" s="2" t="str">
        <f>IF(Tabel1[[#This Row],[ID'#]]="","",+VLOOKUP(Tabel1[[#This Row],[ID'#]],'[1]Product overview'!$B:$P,11,FALSE))</f>
        <v/>
      </c>
      <c r="L239" s="2" t="str">
        <f>IF(Tabel1[[#This Row],[ID'#]]="","",+VLOOKUP(Tabel1[[#This Row],[ID'#]],'[1]Product overview'!$B:$P,12,FALSE))</f>
        <v/>
      </c>
      <c r="M239" s="2" t="str">
        <f>IF(Tabel1[[#This Row],[ID'#]]="","",+VLOOKUP(Tabel1[[#This Row],[ID'#]],'[1]Product overview'!$B:$P,13,FALSE))</f>
        <v/>
      </c>
      <c r="N239" s="2" t="str">
        <f>IF(Tabel1[[#This Row],[ID'#]]="","",+VLOOKUP(Tabel1[[#This Row],[ID'#]],'[1]Product overview'!$B:$P,14,FALSE))</f>
        <v/>
      </c>
      <c r="O239" s="2" t="str">
        <f>IF(Tabel1[[#This Row],[ID'#]]="","",+VLOOKUP(Tabel1[[#This Row],[ID'#]],'[1]Product overview'!$B:$P,15,FALSE))</f>
        <v/>
      </c>
    </row>
    <row r="240" spans="1:15">
      <c r="A240" s="98"/>
      <c r="B240" s="98"/>
      <c r="C240" s="119"/>
      <c r="D240" s="98"/>
      <c r="E240" s="98"/>
      <c r="F240" s="98" t="str">
        <f>IF(Tabel1[[#This Row],[ID'#]]="","",+VLOOKUP(Tabel1[[#This Row],[ID'#]],'[1]Product overview'!$B:$P,2,FALSE))</f>
        <v/>
      </c>
      <c r="G240" s="2" t="str">
        <f>IF(Tabel1[[#This Row],[ID'#]]="","",+VLOOKUP(Tabel1[[#This Row],[ID'#]],'[1]Product overview'!$B:$P,5,FALSE))</f>
        <v/>
      </c>
      <c r="H240" s="2" t="str">
        <f>IF(Tabel1[[#This Row],[ID'#]]="","",+VLOOKUP(Tabel1[[#This Row],[ID'#]],'[1]Product overview'!$B:$P,8,FALSE))</f>
        <v/>
      </c>
      <c r="I240" s="2" t="str">
        <f>IF(Tabel1[[#This Row],[ID'#]]="","",+VLOOKUP(Tabel1[[#This Row],[ID'#]],'[1]Product overview'!$B:$P,9,FALSE))</f>
        <v/>
      </c>
      <c r="J240" s="2" t="str">
        <f>IF(Tabel1[[#This Row],[ID'#]]="","",+VLOOKUP(Tabel1[[#This Row],[ID'#]],'[1]Product overview'!$B:$P,10,FALSE))</f>
        <v/>
      </c>
      <c r="K240" s="2" t="str">
        <f>IF(Tabel1[[#This Row],[ID'#]]="","",+VLOOKUP(Tabel1[[#This Row],[ID'#]],'[1]Product overview'!$B:$P,11,FALSE))</f>
        <v/>
      </c>
      <c r="L240" s="2" t="str">
        <f>IF(Tabel1[[#This Row],[ID'#]]="","",+VLOOKUP(Tabel1[[#This Row],[ID'#]],'[1]Product overview'!$B:$P,12,FALSE))</f>
        <v/>
      </c>
      <c r="M240" s="2" t="str">
        <f>IF(Tabel1[[#This Row],[ID'#]]="","",+VLOOKUP(Tabel1[[#This Row],[ID'#]],'[1]Product overview'!$B:$P,13,FALSE))</f>
        <v/>
      </c>
      <c r="N240" s="2" t="str">
        <f>IF(Tabel1[[#This Row],[ID'#]]="","",+VLOOKUP(Tabel1[[#This Row],[ID'#]],'[1]Product overview'!$B:$P,14,FALSE))</f>
        <v/>
      </c>
      <c r="O240" s="2" t="str">
        <f>IF(Tabel1[[#This Row],[ID'#]]="","",+VLOOKUP(Tabel1[[#This Row],[ID'#]],'[1]Product overview'!$B:$P,15,FALSE))</f>
        <v/>
      </c>
    </row>
    <row r="241" spans="1:15">
      <c r="A241" s="98"/>
      <c r="B241" s="98"/>
      <c r="C241" s="119"/>
      <c r="D241" s="98"/>
      <c r="E241" s="98"/>
      <c r="F241" s="98" t="str">
        <f>IF(Tabel1[[#This Row],[ID'#]]="","",+VLOOKUP(Tabel1[[#This Row],[ID'#]],'[1]Product overview'!$B:$P,2,FALSE))</f>
        <v/>
      </c>
      <c r="G241" s="2" t="str">
        <f>IF(Tabel1[[#This Row],[ID'#]]="","",+VLOOKUP(Tabel1[[#This Row],[ID'#]],'[1]Product overview'!$B:$P,5,FALSE))</f>
        <v/>
      </c>
      <c r="H241" s="2" t="str">
        <f>IF(Tabel1[[#This Row],[ID'#]]="","",+VLOOKUP(Tabel1[[#This Row],[ID'#]],'[1]Product overview'!$B:$P,8,FALSE))</f>
        <v/>
      </c>
      <c r="I241" s="2" t="str">
        <f>IF(Tabel1[[#This Row],[ID'#]]="","",+VLOOKUP(Tabel1[[#This Row],[ID'#]],'[1]Product overview'!$B:$P,9,FALSE))</f>
        <v/>
      </c>
      <c r="J241" s="2" t="str">
        <f>IF(Tabel1[[#This Row],[ID'#]]="","",+VLOOKUP(Tabel1[[#This Row],[ID'#]],'[1]Product overview'!$B:$P,10,FALSE))</f>
        <v/>
      </c>
      <c r="K241" s="2" t="str">
        <f>IF(Tabel1[[#This Row],[ID'#]]="","",+VLOOKUP(Tabel1[[#This Row],[ID'#]],'[1]Product overview'!$B:$P,11,FALSE))</f>
        <v/>
      </c>
      <c r="L241" s="2" t="str">
        <f>IF(Tabel1[[#This Row],[ID'#]]="","",+VLOOKUP(Tabel1[[#This Row],[ID'#]],'[1]Product overview'!$B:$P,12,FALSE))</f>
        <v/>
      </c>
      <c r="M241" s="2" t="str">
        <f>IF(Tabel1[[#This Row],[ID'#]]="","",+VLOOKUP(Tabel1[[#This Row],[ID'#]],'[1]Product overview'!$B:$P,13,FALSE))</f>
        <v/>
      </c>
      <c r="N241" s="2" t="str">
        <f>IF(Tabel1[[#This Row],[ID'#]]="","",+VLOOKUP(Tabel1[[#This Row],[ID'#]],'[1]Product overview'!$B:$P,14,FALSE))</f>
        <v/>
      </c>
      <c r="O241" s="2" t="str">
        <f>IF(Tabel1[[#This Row],[ID'#]]="","",+VLOOKUP(Tabel1[[#This Row],[ID'#]],'[1]Product overview'!$B:$P,15,FALSE))</f>
        <v/>
      </c>
    </row>
    <row r="242" spans="1:15">
      <c r="A242" s="98"/>
      <c r="B242" s="98"/>
      <c r="C242" s="119"/>
      <c r="D242" s="98"/>
      <c r="E242" s="98"/>
      <c r="F242" s="98" t="str">
        <f>IF(Tabel1[[#This Row],[ID'#]]="","",+VLOOKUP(Tabel1[[#This Row],[ID'#]],'[1]Product overview'!$B:$P,2,FALSE))</f>
        <v/>
      </c>
      <c r="G242" s="2" t="str">
        <f>IF(Tabel1[[#This Row],[ID'#]]="","",+VLOOKUP(Tabel1[[#This Row],[ID'#]],'[1]Product overview'!$B:$P,5,FALSE))</f>
        <v/>
      </c>
      <c r="H242" s="2" t="str">
        <f>IF(Tabel1[[#This Row],[ID'#]]="","",+VLOOKUP(Tabel1[[#This Row],[ID'#]],'[1]Product overview'!$B:$P,8,FALSE))</f>
        <v/>
      </c>
      <c r="I242" s="2" t="str">
        <f>IF(Tabel1[[#This Row],[ID'#]]="","",+VLOOKUP(Tabel1[[#This Row],[ID'#]],'[1]Product overview'!$B:$P,9,FALSE))</f>
        <v/>
      </c>
      <c r="J242" s="2" t="str">
        <f>IF(Tabel1[[#This Row],[ID'#]]="","",+VLOOKUP(Tabel1[[#This Row],[ID'#]],'[1]Product overview'!$B:$P,10,FALSE))</f>
        <v/>
      </c>
      <c r="K242" s="2" t="str">
        <f>IF(Tabel1[[#This Row],[ID'#]]="","",+VLOOKUP(Tabel1[[#This Row],[ID'#]],'[1]Product overview'!$B:$P,11,FALSE))</f>
        <v/>
      </c>
      <c r="L242" s="2" t="str">
        <f>IF(Tabel1[[#This Row],[ID'#]]="","",+VLOOKUP(Tabel1[[#This Row],[ID'#]],'[1]Product overview'!$B:$P,12,FALSE))</f>
        <v/>
      </c>
      <c r="M242" s="2" t="str">
        <f>IF(Tabel1[[#This Row],[ID'#]]="","",+VLOOKUP(Tabel1[[#This Row],[ID'#]],'[1]Product overview'!$B:$P,13,FALSE))</f>
        <v/>
      </c>
      <c r="N242" s="2" t="str">
        <f>IF(Tabel1[[#This Row],[ID'#]]="","",+VLOOKUP(Tabel1[[#This Row],[ID'#]],'[1]Product overview'!$B:$P,14,FALSE))</f>
        <v/>
      </c>
      <c r="O242" s="2" t="str">
        <f>IF(Tabel1[[#This Row],[ID'#]]="","",+VLOOKUP(Tabel1[[#This Row],[ID'#]],'[1]Product overview'!$B:$P,15,FALSE))</f>
        <v/>
      </c>
    </row>
    <row r="243" spans="1:15">
      <c r="A243" s="98"/>
      <c r="B243" s="98"/>
      <c r="C243" s="119"/>
      <c r="D243" s="98"/>
      <c r="E243" s="98"/>
      <c r="F243" s="98" t="str">
        <f>IF(Tabel1[[#This Row],[ID'#]]="","",+VLOOKUP(Tabel1[[#This Row],[ID'#]],'[1]Product overview'!$B:$P,2,FALSE))</f>
        <v/>
      </c>
      <c r="G243" s="2" t="str">
        <f>IF(Tabel1[[#This Row],[ID'#]]="","",+VLOOKUP(Tabel1[[#This Row],[ID'#]],'[1]Product overview'!$B:$P,5,FALSE))</f>
        <v/>
      </c>
      <c r="H243" s="2" t="str">
        <f>IF(Tabel1[[#This Row],[ID'#]]="","",+VLOOKUP(Tabel1[[#This Row],[ID'#]],'[1]Product overview'!$B:$P,8,FALSE))</f>
        <v/>
      </c>
      <c r="I243" s="2" t="str">
        <f>IF(Tabel1[[#This Row],[ID'#]]="","",+VLOOKUP(Tabel1[[#This Row],[ID'#]],'[1]Product overview'!$B:$P,9,FALSE))</f>
        <v/>
      </c>
      <c r="J243" s="2" t="str">
        <f>IF(Tabel1[[#This Row],[ID'#]]="","",+VLOOKUP(Tabel1[[#This Row],[ID'#]],'[1]Product overview'!$B:$P,10,FALSE))</f>
        <v/>
      </c>
      <c r="K243" s="2" t="str">
        <f>IF(Tabel1[[#This Row],[ID'#]]="","",+VLOOKUP(Tabel1[[#This Row],[ID'#]],'[1]Product overview'!$B:$P,11,FALSE))</f>
        <v/>
      </c>
      <c r="L243" s="2" t="str">
        <f>IF(Tabel1[[#This Row],[ID'#]]="","",+VLOOKUP(Tabel1[[#This Row],[ID'#]],'[1]Product overview'!$B:$P,12,FALSE))</f>
        <v/>
      </c>
      <c r="M243" s="2" t="str">
        <f>IF(Tabel1[[#This Row],[ID'#]]="","",+VLOOKUP(Tabel1[[#This Row],[ID'#]],'[1]Product overview'!$B:$P,13,FALSE))</f>
        <v/>
      </c>
      <c r="N243" s="2" t="str">
        <f>IF(Tabel1[[#This Row],[ID'#]]="","",+VLOOKUP(Tabel1[[#This Row],[ID'#]],'[1]Product overview'!$B:$P,14,FALSE))</f>
        <v/>
      </c>
      <c r="O243" s="2" t="str">
        <f>IF(Tabel1[[#This Row],[ID'#]]="","",+VLOOKUP(Tabel1[[#This Row],[ID'#]],'[1]Product overview'!$B:$P,15,FALSE))</f>
        <v/>
      </c>
    </row>
    <row r="244" spans="1:15">
      <c r="A244" s="98"/>
      <c r="B244" s="98"/>
      <c r="C244" s="119"/>
      <c r="D244" s="98"/>
      <c r="E244" s="98"/>
      <c r="F244" s="98" t="str">
        <f>IF(Tabel1[[#This Row],[ID'#]]="","",+VLOOKUP(Tabel1[[#This Row],[ID'#]],'[1]Product overview'!$B:$P,2,FALSE))</f>
        <v/>
      </c>
      <c r="G244" s="2" t="str">
        <f>IF(Tabel1[[#This Row],[ID'#]]="","",+VLOOKUP(Tabel1[[#This Row],[ID'#]],'[1]Product overview'!$B:$P,5,FALSE))</f>
        <v/>
      </c>
      <c r="H244" s="2" t="str">
        <f>IF(Tabel1[[#This Row],[ID'#]]="","",+VLOOKUP(Tabel1[[#This Row],[ID'#]],'[1]Product overview'!$B:$P,8,FALSE))</f>
        <v/>
      </c>
      <c r="I244" s="2" t="str">
        <f>IF(Tabel1[[#This Row],[ID'#]]="","",+VLOOKUP(Tabel1[[#This Row],[ID'#]],'[1]Product overview'!$B:$P,9,FALSE))</f>
        <v/>
      </c>
      <c r="J244" s="2" t="str">
        <f>IF(Tabel1[[#This Row],[ID'#]]="","",+VLOOKUP(Tabel1[[#This Row],[ID'#]],'[1]Product overview'!$B:$P,10,FALSE))</f>
        <v/>
      </c>
      <c r="K244" s="2" t="str">
        <f>IF(Tabel1[[#This Row],[ID'#]]="","",+VLOOKUP(Tabel1[[#This Row],[ID'#]],'[1]Product overview'!$B:$P,11,FALSE))</f>
        <v/>
      </c>
      <c r="L244" s="2" t="str">
        <f>IF(Tabel1[[#This Row],[ID'#]]="","",+VLOOKUP(Tabel1[[#This Row],[ID'#]],'[1]Product overview'!$B:$P,12,FALSE))</f>
        <v/>
      </c>
      <c r="M244" s="2" t="str">
        <f>IF(Tabel1[[#This Row],[ID'#]]="","",+VLOOKUP(Tabel1[[#This Row],[ID'#]],'[1]Product overview'!$B:$P,13,FALSE))</f>
        <v/>
      </c>
      <c r="N244" s="2" t="str">
        <f>IF(Tabel1[[#This Row],[ID'#]]="","",+VLOOKUP(Tabel1[[#This Row],[ID'#]],'[1]Product overview'!$B:$P,14,FALSE))</f>
        <v/>
      </c>
      <c r="O244" s="2" t="str">
        <f>IF(Tabel1[[#This Row],[ID'#]]="","",+VLOOKUP(Tabel1[[#This Row],[ID'#]],'[1]Product overview'!$B:$P,15,FALSE))</f>
        <v/>
      </c>
    </row>
    <row r="245" spans="1:15">
      <c r="A245" s="98"/>
      <c r="B245" s="98"/>
      <c r="C245" s="119"/>
      <c r="D245" s="98"/>
      <c r="E245" s="98"/>
      <c r="F245" s="98" t="str">
        <f>IF(Tabel1[[#This Row],[ID'#]]="","",+VLOOKUP(Tabel1[[#This Row],[ID'#]],'[1]Product overview'!$B:$P,2,FALSE))</f>
        <v/>
      </c>
      <c r="G245" s="2" t="str">
        <f>IF(Tabel1[[#This Row],[ID'#]]="","",+VLOOKUP(Tabel1[[#This Row],[ID'#]],'[1]Product overview'!$B:$P,5,FALSE))</f>
        <v/>
      </c>
      <c r="H245" s="2" t="str">
        <f>IF(Tabel1[[#This Row],[ID'#]]="","",+VLOOKUP(Tabel1[[#This Row],[ID'#]],'[1]Product overview'!$B:$P,8,FALSE))</f>
        <v/>
      </c>
      <c r="I245" s="2" t="str">
        <f>IF(Tabel1[[#This Row],[ID'#]]="","",+VLOOKUP(Tabel1[[#This Row],[ID'#]],'[1]Product overview'!$B:$P,9,FALSE))</f>
        <v/>
      </c>
      <c r="J245" s="2" t="str">
        <f>IF(Tabel1[[#This Row],[ID'#]]="","",+VLOOKUP(Tabel1[[#This Row],[ID'#]],'[1]Product overview'!$B:$P,10,FALSE))</f>
        <v/>
      </c>
      <c r="K245" s="2" t="str">
        <f>IF(Tabel1[[#This Row],[ID'#]]="","",+VLOOKUP(Tabel1[[#This Row],[ID'#]],'[1]Product overview'!$B:$P,11,FALSE))</f>
        <v/>
      </c>
      <c r="L245" s="2" t="str">
        <f>IF(Tabel1[[#This Row],[ID'#]]="","",+VLOOKUP(Tabel1[[#This Row],[ID'#]],'[1]Product overview'!$B:$P,12,FALSE))</f>
        <v/>
      </c>
      <c r="M245" s="2" t="str">
        <f>IF(Tabel1[[#This Row],[ID'#]]="","",+VLOOKUP(Tabel1[[#This Row],[ID'#]],'[1]Product overview'!$B:$P,13,FALSE))</f>
        <v/>
      </c>
      <c r="N245" s="2" t="str">
        <f>IF(Tabel1[[#This Row],[ID'#]]="","",+VLOOKUP(Tabel1[[#This Row],[ID'#]],'[1]Product overview'!$B:$P,14,FALSE))</f>
        <v/>
      </c>
      <c r="O245" s="2" t="str">
        <f>IF(Tabel1[[#This Row],[ID'#]]="","",+VLOOKUP(Tabel1[[#This Row],[ID'#]],'[1]Product overview'!$B:$P,15,FALSE))</f>
        <v/>
      </c>
    </row>
    <row r="246" spans="1:15">
      <c r="A246" s="98"/>
      <c r="B246" s="98"/>
      <c r="C246" s="119"/>
      <c r="D246" s="98"/>
      <c r="E246" s="98"/>
      <c r="F246" s="98" t="str">
        <f>IF(Tabel1[[#This Row],[ID'#]]="","",+VLOOKUP(Tabel1[[#This Row],[ID'#]],'[1]Product overview'!$B:$P,2,FALSE))</f>
        <v/>
      </c>
      <c r="G246" s="2" t="str">
        <f>IF(Tabel1[[#This Row],[ID'#]]="","",+VLOOKUP(Tabel1[[#This Row],[ID'#]],'[1]Product overview'!$B:$P,5,FALSE))</f>
        <v/>
      </c>
      <c r="H246" s="2" t="str">
        <f>IF(Tabel1[[#This Row],[ID'#]]="","",+VLOOKUP(Tabel1[[#This Row],[ID'#]],'[1]Product overview'!$B:$P,8,FALSE))</f>
        <v/>
      </c>
      <c r="I246" s="2" t="str">
        <f>IF(Tabel1[[#This Row],[ID'#]]="","",+VLOOKUP(Tabel1[[#This Row],[ID'#]],'[1]Product overview'!$B:$P,9,FALSE))</f>
        <v/>
      </c>
      <c r="J246" s="2" t="str">
        <f>IF(Tabel1[[#This Row],[ID'#]]="","",+VLOOKUP(Tabel1[[#This Row],[ID'#]],'[1]Product overview'!$B:$P,10,FALSE))</f>
        <v/>
      </c>
      <c r="K246" s="2" t="str">
        <f>IF(Tabel1[[#This Row],[ID'#]]="","",+VLOOKUP(Tabel1[[#This Row],[ID'#]],'[1]Product overview'!$B:$P,11,FALSE))</f>
        <v/>
      </c>
      <c r="L246" s="2" t="str">
        <f>IF(Tabel1[[#This Row],[ID'#]]="","",+VLOOKUP(Tabel1[[#This Row],[ID'#]],'[1]Product overview'!$B:$P,12,FALSE))</f>
        <v/>
      </c>
      <c r="M246" s="2" t="str">
        <f>IF(Tabel1[[#This Row],[ID'#]]="","",+VLOOKUP(Tabel1[[#This Row],[ID'#]],'[1]Product overview'!$B:$P,13,FALSE))</f>
        <v/>
      </c>
      <c r="N246" s="2" t="str">
        <f>IF(Tabel1[[#This Row],[ID'#]]="","",+VLOOKUP(Tabel1[[#This Row],[ID'#]],'[1]Product overview'!$B:$P,14,FALSE))</f>
        <v/>
      </c>
      <c r="O246" s="2" t="str">
        <f>IF(Tabel1[[#This Row],[ID'#]]="","",+VLOOKUP(Tabel1[[#This Row],[ID'#]],'[1]Product overview'!$B:$P,15,FALSE))</f>
        <v/>
      </c>
    </row>
    <row r="247" spans="1:15">
      <c r="A247" s="98"/>
      <c r="B247" s="98"/>
      <c r="C247" s="119"/>
      <c r="D247" s="98"/>
      <c r="E247" s="98"/>
      <c r="F247" s="98" t="str">
        <f>IF(Tabel1[[#This Row],[ID'#]]="","",+VLOOKUP(Tabel1[[#This Row],[ID'#]],'[1]Product overview'!$B:$P,2,FALSE))</f>
        <v/>
      </c>
      <c r="G247" s="2" t="str">
        <f>IF(Tabel1[[#This Row],[ID'#]]="","",+VLOOKUP(Tabel1[[#This Row],[ID'#]],'[1]Product overview'!$B:$P,5,FALSE))</f>
        <v/>
      </c>
      <c r="H247" s="2" t="str">
        <f>IF(Tabel1[[#This Row],[ID'#]]="","",+VLOOKUP(Tabel1[[#This Row],[ID'#]],'[1]Product overview'!$B:$P,8,FALSE))</f>
        <v/>
      </c>
      <c r="I247" s="2" t="str">
        <f>IF(Tabel1[[#This Row],[ID'#]]="","",+VLOOKUP(Tabel1[[#This Row],[ID'#]],'[1]Product overview'!$B:$P,9,FALSE))</f>
        <v/>
      </c>
      <c r="J247" s="2" t="str">
        <f>IF(Tabel1[[#This Row],[ID'#]]="","",+VLOOKUP(Tabel1[[#This Row],[ID'#]],'[1]Product overview'!$B:$P,10,FALSE))</f>
        <v/>
      </c>
      <c r="K247" s="2" t="str">
        <f>IF(Tabel1[[#This Row],[ID'#]]="","",+VLOOKUP(Tabel1[[#This Row],[ID'#]],'[1]Product overview'!$B:$P,11,FALSE))</f>
        <v/>
      </c>
      <c r="L247" s="2" t="str">
        <f>IF(Tabel1[[#This Row],[ID'#]]="","",+VLOOKUP(Tabel1[[#This Row],[ID'#]],'[1]Product overview'!$B:$P,12,FALSE))</f>
        <v/>
      </c>
      <c r="M247" s="2" t="str">
        <f>IF(Tabel1[[#This Row],[ID'#]]="","",+VLOOKUP(Tabel1[[#This Row],[ID'#]],'[1]Product overview'!$B:$P,13,FALSE))</f>
        <v/>
      </c>
      <c r="N247" s="2" t="str">
        <f>IF(Tabel1[[#This Row],[ID'#]]="","",+VLOOKUP(Tabel1[[#This Row],[ID'#]],'[1]Product overview'!$B:$P,14,FALSE))</f>
        <v/>
      </c>
      <c r="O247" s="2" t="str">
        <f>IF(Tabel1[[#This Row],[ID'#]]="","",+VLOOKUP(Tabel1[[#This Row],[ID'#]],'[1]Product overview'!$B:$P,15,FALSE))</f>
        <v/>
      </c>
    </row>
    <row r="248" spans="1:15">
      <c r="A248" s="98"/>
      <c r="B248" s="98"/>
      <c r="C248" s="119"/>
      <c r="D248" s="98"/>
      <c r="E248" s="98"/>
      <c r="F248" s="98" t="str">
        <f>IF(Tabel1[[#This Row],[ID'#]]="","",+VLOOKUP(Tabel1[[#This Row],[ID'#]],'[1]Product overview'!$B:$P,2,FALSE))</f>
        <v/>
      </c>
      <c r="G248" s="2" t="str">
        <f>IF(Tabel1[[#This Row],[ID'#]]="","",+VLOOKUP(Tabel1[[#This Row],[ID'#]],'[1]Product overview'!$B:$P,5,FALSE))</f>
        <v/>
      </c>
      <c r="H248" s="2" t="str">
        <f>IF(Tabel1[[#This Row],[ID'#]]="","",+VLOOKUP(Tabel1[[#This Row],[ID'#]],'[1]Product overview'!$B:$P,8,FALSE))</f>
        <v/>
      </c>
      <c r="I248" s="2" t="str">
        <f>IF(Tabel1[[#This Row],[ID'#]]="","",+VLOOKUP(Tabel1[[#This Row],[ID'#]],'[1]Product overview'!$B:$P,9,FALSE))</f>
        <v/>
      </c>
      <c r="J248" s="2" t="str">
        <f>IF(Tabel1[[#This Row],[ID'#]]="","",+VLOOKUP(Tabel1[[#This Row],[ID'#]],'[1]Product overview'!$B:$P,10,FALSE))</f>
        <v/>
      </c>
      <c r="K248" s="2" t="str">
        <f>IF(Tabel1[[#This Row],[ID'#]]="","",+VLOOKUP(Tabel1[[#This Row],[ID'#]],'[1]Product overview'!$B:$P,11,FALSE))</f>
        <v/>
      </c>
      <c r="L248" s="2" t="str">
        <f>IF(Tabel1[[#This Row],[ID'#]]="","",+VLOOKUP(Tabel1[[#This Row],[ID'#]],'[1]Product overview'!$B:$P,12,FALSE))</f>
        <v/>
      </c>
      <c r="M248" s="2" t="str">
        <f>IF(Tabel1[[#This Row],[ID'#]]="","",+VLOOKUP(Tabel1[[#This Row],[ID'#]],'[1]Product overview'!$B:$P,13,FALSE))</f>
        <v/>
      </c>
      <c r="N248" s="2" t="str">
        <f>IF(Tabel1[[#This Row],[ID'#]]="","",+VLOOKUP(Tabel1[[#This Row],[ID'#]],'[1]Product overview'!$B:$P,14,FALSE))</f>
        <v/>
      </c>
      <c r="O248" s="2" t="str">
        <f>IF(Tabel1[[#This Row],[ID'#]]="","",+VLOOKUP(Tabel1[[#This Row],[ID'#]],'[1]Product overview'!$B:$P,15,FALSE))</f>
        <v/>
      </c>
    </row>
    <row r="249" spans="1:15">
      <c r="A249" s="98"/>
      <c r="B249" s="98"/>
      <c r="C249" s="119"/>
      <c r="D249" s="98"/>
      <c r="E249" s="98"/>
      <c r="F249" s="98" t="str">
        <f>IF(Tabel1[[#This Row],[ID'#]]="","",+VLOOKUP(Tabel1[[#This Row],[ID'#]],'[1]Product overview'!$B:$P,2,FALSE))</f>
        <v/>
      </c>
      <c r="G249" s="2" t="str">
        <f>IF(Tabel1[[#This Row],[ID'#]]="","",+VLOOKUP(Tabel1[[#This Row],[ID'#]],'[1]Product overview'!$B:$P,5,FALSE))</f>
        <v/>
      </c>
      <c r="H249" s="2" t="str">
        <f>IF(Tabel1[[#This Row],[ID'#]]="","",+VLOOKUP(Tabel1[[#This Row],[ID'#]],'[1]Product overview'!$B:$P,8,FALSE))</f>
        <v/>
      </c>
      <c r="I249" s="2" t="str">
        <f>IF(Tabel1[[#This Row],[ID'#]]="","",+VLOOKUP(Tabel1[[#This Row],[ID'#]],'[1]Product overview'!$B:$P,9,FALSE))</f>
        <v/>
      </c>
      <c r="J249" s="2" t="str">
        <f>IF(Tabel1[[#This Row],[ID'#]]="","",+VLOOKUP(Tabel1[[#This Row],[ID'#]],'[1]Product overview'!$B:$P,10,FALSE))</f>
        <v/>
      </c>
      <c r="K249" s="2" t="str">
        <f>IF(Tabel1[[#This Row],[ID'#]]="","",+VLOOKUP(Tabel1[[#This Row],[ID'#]],'[1]Product overview'!$B:$P,11,FALSE))</f>
        <v/>
      </c>
      <c r="L249" s="2" t="str">
        <f>IF(Tabel1[[#This Row],[ID'#]]="","",+VLOOKUP(Tabel1[[#This Row],[ID'#]],'[1]Product overview'!$B:$P,12,FALSE))</f>
        <v/>
      </c>
      <c r="M249" s="2" t="str">
        <f>IF(Tabel1[[#This Row],[ID'#]]="","",+VLOOKUP(Tabel1[[#This Row],[ID'#]],'[1]Product overview'!$B:$P,13,FALSE))</f>
        <v/>
      </c>
      <c r="N249" s="2" t="str">
        <f>IF(Tabel1[[#This Row],[ID'#]]="","",+VLOOKUP(Tabel1[[#This Row],[ID'#]],'[1]Product overview'!$B:$P,14,FALSE))</f>
        <v/>
      </c>
      <c r="O249" s="2" t="str">
        <f>IF(Tabel1[[#This Row],[ID'#]]="","",+VLOOKUP(Tabel1[[#This Row],[ID'#]],'[1]Product overview'!$B:$P,15,FALSE))</f>
        <v/>
      </c>
    </row>
    <row r="250" spans="1:15">
      <c r="A250" s="98"/>
      <c r="B250" s="98"/>
      <c r="C250" s="119"/>
      <c r="D250" s="98"/>
      <c r="E250" s="98"/>
      <c r="F250" s="98" t="str">
        <f>IF(Tabel1[[#This Row],[ID'#]]="","",+VLOOKUP(Tabel1[[#This Row],[ID'#]],'[1]Product overview'!$B:$P,2,FALSE))</f>
        <v/>
      </c>
      <c r="G250" s="2" t="str">
        <f>IF(Tabel1[[#This Row],[ID'#]]="","",+VLOOKUP(Tabel1[[#This Row],[ID'#]],'[1]Product overview'!$B:$P,5,FALSE))</f>
        <v/>
      </c>
      <c r="H250" s="2" t="str">
        <f>IF(Tabel1[[#This Row],[ID'#]]="","",+VLOOKUP(Tabel1[[#This Row],[ID'#]],'[1]Product overview'!$B:$P,8,FALSE))</f>
        <v/>
      </c>
      <c r="I250" s="2" t="str">
        <f>IF(Tabel1[[#This Row],[ID'#]]="","",+VLOOKUP(Tabel1[[#This Row],[ID'#]],'[1]Product overview'!$B:$P,9,FALSE))</f>
        <v/>
      </c>
      <c r="J250" s="2" t="str">
        <f>IF(Tabel1[[#This Row],[ID'#]]="","",+VLOOKUP(Tabel1[[#This Row],[ID'#]],'[1]Product overview'!$B:$P,10,FALSE))</f>
        <v/>
      </c>
      <c r="K250" s="2" t="str">
        <f>IF(Tabel1[[#This Row],[ID'#]]="","",+VLOOKUP(Tabel1[[#This Row],[ID'#]],'[1]Product overview'!$B:$P,11,FALSE))</f>
        <v/>
      </c>
      <c r="L250" s="2" t="str">
        <f>IF(Tabel1[[#This Row],[ID'#]]="","",+VLOOKUP(Tabel1[[#This Row],[ID'#]],'[1]Product overview'!$B:$P,12,FALSE))</f>
        <v/>
      </c>
      <c r="M250" s="2" t="str">
        <f>IF(Tabel1[[#This Row],[ID'#]]="","",+VLOOKUP(Tabel1[[#This Row],[ID'#]],'[1]Product overview'!$B:$P,13,FALSE))</f>
        <v/>
      </c>
      <c r="N250" s="2" t="str">
        <f>IF(Tabel1[[#This Row],[ID'#]]="","",+VLOOKUP(Tabel1[[#This Row],[ID'#]],'[1]Product overview'!$B:$P,14,FALSE))</f>
        <v/>
      </c>
      <c r="O250" s="2" t="str">
        <f>IF(Tabel1[[#This Row],[ID'#]]="","",+VLOOKUP(Tabel1[[#This Row],[ID'#]],'[1]Product overview'!$B:$P,15,FALSE))</f>
        <v/>
      </c>
    </row>
    <row r="251" spans="1:15">
      <c r="A251" s="98"/>
      <c r="B251" s="98"/>
      <c r="C251" s="119"/>
      <c r="D251" s="98"/>
      <c r="E251" s="98"/>
      <c r="F251" s="98" t="str">
        <f>IF(Tabel1[[#This Row],[ID'#]]="","",+VLOOKUP(Tabel1[[#This Row],[ID'#]],'[1]Product overview'!$B:$P,2,FALSE))</f>
        <v/>
      </c>
      <c r="G251" s="2" t="str">
        <f>IF(Tabel1[[#This Row],[ID'#]]="","",+VLOOKUP(Tabel1[[#This Row],[ID'#]],'[1]Product overview'!$B:$P,5,FALSE))</f>
        <v/>
      </c>
      <c r="H251" s="2" t="str">
        <f>IF(Tabel1[[#This Row],[ID'#]]="","",+VLOOKUP(Tabel1[[#This Row],[ID'#]],'[1]Product overview'!$B:$P,8,FALSE))</f>
        <v/>
      </c>
      <c r="I251" s="2" t="str">
        <f>IF(Tabel1[[#This Row],[ID'#]]="","",+VLOOKUP(Tabel1[[#This Row],[ID'#]],'[1]Product overview'!$B:$P,9,FALSE))</f>
        <v/>
      </c>
      <c r="J251" s="2" t="str">
        <f>IF(Tabel1[[#This Row],[ID'#]]="","",+VLOOKUP(Tabel1[[#This Row],[ID'#]],'[1]Product overview'!$B:$P,10,FALSE))</f>
        <v/>
      </c>
      <c r="K251" s="2" t="str">
        <f>IF(Tabel1[[#This Row],[ID'#]]="","",+VLOOKUP(Tabel1[[#This Row],[ID'#]],'[1]Product overview'!$B:$P,11,FALSE))</f>
        <v/>
      </c>
      <c r="L251" s="2" t="str">
        <f>IF(Tabel1[[#This Row],[ID'#]]="","",+VLOOKUP(Tabel1[[#This Row],[ID'#]],'[1]Product overview'!$B:$P,12,FALSE))</f>
        <v/>
      </c>
      <c r="M251" s="2" t="str">
        <f>IF(Tabel1[[#This Row],[ID'#]]="","",+VLOOKUP(Tabel1[[#This Row],[ID'#]],'[1]Product overview'!$B:$P,13,FALSE))</f>
        <v/>
      </c>
      <c r="N251" s="2" t="str">
        <f>IF(Tabel1[[#This Row],[ID'#]]="","",+VLOOKUP(Tabel1[[#This Row],[ID'#]],'[1]Product overview'!$B:$P,14,FALSE))</f>
        <v/>
      </c>
      <c r="O251" s="2" t="str">
        <f>IF(Tabel1[[#This Row],[ID'#]]="","",+VLOOKUP(Tabel1[[#This Row],[ID'#]],'[1]Product overview'!$B:$P,15,FALSE))</f>
        <v/>
      </c>
    </row>
    <row r="252" spans="1:15">
      <c r="A252" s="98"/>
      <c r="B252" s="98"/>
      <c r="C252" s="119"/>
      <c r="D252" s="98"/>
      <c r="E252" s="98"/>
      <c r="F252" s="98" t="str">
        <f>IF(Tabel1[[#This Row],[ID'#]]="","",+VLOOKUP(Tabel1[[#This Row],[ID'#]],'[1]Product overview'!$B:$P,2,FALSE))</f>
        <v/>
      </c>
      <c r="G252" s="2" t="str">
        <f>IF(Tabel1[[#This Row],[ID'#]]="","",+VLOOKUP(Tabel1[[#This Row],[ID'#]],'[1]Product overview'!$B:$P,5,FALSE))</f>
        <v/>
      </c>
      <c r="H252" s="2" t="str">
        <f>IF(Tabel1[[#This Row],[ID'#]]="","",+VLOOKUP(Tabel1[[#This Row],[ID'#]],'[1]Product overview'!$B:$P,8,FALSE))</f>
        <v/>
      </c>
      <c r="I252" s="2" t="str">
        <f>IF(Tabel1[[#This Row],[ID'#]]="","",+VLOOKUP(Tabel1[[#This Row],[ID'#]],'[1]Product overview'!$B:$P,9,FALSE))</f>
        <v/>
      </c>
      <c r="J252" s="2" t="str">
        <f>IF(Tabel1[[#This Row],[ID'#]]="","",+VLOOKUP(Tabel1[[#This Row],[ID'#]],'[1]Product overview'!$B:$P,10,FALSE))</f>
        <v/>
      </c>
      <c r="K252" s="2" t="str">
        <f>IF(Tabel1[[#This Row],[ID'#]]="","",+VLOOKUP(Tabel1[[#This Row],[ID'#]],'[1]Product overview'!$B:$P,11,FALSE))</f>
        <v/>
      </c>
      <c r="L252" s="2" t="str">
        <f>IF(Tabel1[[#This Row],[ID'#]]="","",+VLOOKUP(Tabel1[[#This Row],[ID'#]],'[1]Product overview'!$B:$P,12,FALSE))</f>
        <v/>
      </c>
      <c r="M252" s="2" t="str">
        <f>IF(Tabel1[[#This Row],[ID'#]]="","",+VLOOKUP(Tabel1[[#This Row],[ID'#]],'[1]Product overview'!$B:$P,13,FALSE))</f>
        <v/>
      </c>
      <c r="N252" s="2" t="str">
        <f>IF(Tabel1[[#This Row],[ID'#]]="","",+VLOOKUP(Tabel1[[#This Row],[ID'#]],'[1]Product overview'!$B:$P,14,FALSE))</f>
        <v/>
      </c>
      <c r="O252" s="2" t="str">
        <f>IF(Tabel1[[#This Row],[ID'#]]="","",+VLOOKUP(Tabel1[[#This Row],[ID'#]],'[1]Product overview'!$B:$P,15,FALSE))</f>
        <v/>
      </c>
    </row>
    <row r="253" spans="1:15">
      <c r="A253" s="98"/>
      <c r="B253" s="98"/>
      <c r="C253" s="119"/>
      <c r="D253" s="98"/>
      <c r="E253" s="98"/>
      <c r="F253" s="98" t="str">
        <f>IF(Tabel1[[#This Row],[ID'#]]="","",+VLOOKUP(Tabel1[[#This Row],[ID'#]],'[1]Product overview'!$B:$P,2,FALSE))</f>
        <v/>
      </c>
      <c r="G253" s="2" t="str">
        <f>IF(Tabel1[[#This Row],[ID'#]]="","",+VLOOKUP(Tabel1[[#This Row],[ID'#]],'[1]Product overview'!$B:$P,5,FALSE))</f>
        <v/>
      </c>
      <c r="H253" s="2" t="str">
        <f>IF(Tabel1[[#This Row],[ID'#]]="","",+VLOOKUP(Tabel1[[#This Row],[ID'#]],'[1]Product overview'!$B:$P,8,FALSE))</f>
        <v/>
      </c>
      <c r="I253" s="2" t="str">
        <f>IF(Tabel1[[#This Row],[ID'#]]="","",+VLOOKUP(Tabel1[[#This Row],[ID'#]],'[1]Product overview'!$B:$P,9,FALSE))</f>
        <v/>
      </c>
      <c r="J253" s="2" t="str">
        <f>IF(Tabel1[[#This Row],[ID'#]]="","",+VLOOKUP(Tabel1[[#This Row],[ID'#]],'[1]Product overview'!$B:$P,10,FALSE))</f>
        <v/>
      </c>
      <c r="K253" s="2" t="str">
        <f>IF(Tabel1[[#This Row],[ID'#]]="","",+VLOOKUP(Tabel1[[#This Row],[ID'#]],'[1]Product overview'!$B:$P,11,FALSE))</f>
        <v/>
      </c>
      <c r="L253" s="2" t="str">
        <f>IF(Tabel1[[#This Row],[ID'#]]="","",+VLOOKUP(Tabel1[[#This Row],[ID'#]],'[1]Product overview'!$B:$P,12,FALSE))</f>
        <v/>
      </c>
      <c r="M253" s="2" t="str">
        <f>IF(Tabel1[[#This Row],[ID'#]]="","",+VLOOKUP(Tabel1[[#This Row],[ID'#]],'[1]Product overview'!$B:$P,13,FALSE))</f>
        <v/>
      </c>
      <c r="N253" s="2" t="str">
        <f>IF(Tabel1[[#This Row],[ID'#]]="","",+VLOOKUP(Tabel1[[#This Row],[ID'#]],'[1]Product overview'!$B:$P,14,FALSE))</f>
        <v/>
      </c>
      <c r="O253" s="2" t="str">
        <f>IF(Tabel1[[#This Row],[ID'#]]="","",+VLOOKUP(Tabel1[[#This Row],[ID'#]],'[1]Product overview'!$B:$P,15,FALSE))</f>
        <v/>
      </c>
    </row>
    <row r="254" spans="1:15">
      <c r="A254" s="98"/>
      <c r="B254" s="98"/>
      <c r="C254" s="119"/>
      <c r="D254" s="98"/>
      <c r="E254" s="98"/>
      <c r="F254" s="98" t="str">
        <f>IF(Tabel1[[#This Row],[ID'#]]="","",+VLOOKUP(Tabel1[[#This Row],[ID'#]],'[1]Product overview'!$B:$P,2,FALSE))</f>
        <v/>
      </c>
      <c r="G254" s="2" t="str">
        <f>IF(Tabel1[[#This Row],[ID'#]]="","",+VLOOKUP(Tabel1[[#This Row],[ID'#]],'[1]Product overview'!$B:$P,5,FALSE))</f>
        <v/>
      </c>
      <c r="H254" s="2" t="str">
        <f>IF(Tabel1[[#This Row],[ID'#]]="","",+VLOOKUP(Tabel1[[#This Row],[ID'#]],'[1]Product overview'!$B:$P,8,FALSE))</f>
        <v/>
      </c>
      <c r="I254" s="2" t="str">
        <f>IF(Tabel1[[#This Row],[ID'#]]="","",+VLOOKUP(Tabel1[[#This Row],[ID'#]],'[1]Product overview'!$B:$P,9,FALSE))</f>
        <v/>
      </c>
      <c r="J254" s="2" t="str">
        <f>IF(Tabel1[[#This Row],[ID'#]]="","",+VLOOKUP(Tabel1[[#This Row],[ID'#]],'[1]Product overview'!$B:$P,10,FALSE))</f>
        <v/>
      </c>
      <c r="K254" s="2" t="str">
        <f>IF(Tabel1[[#This Row],[ID'#]]="","",+VLOOKUP(Tabel1[[#This Row],[ID'#]],'[1]Product overview'!$B:$P,11,FALSE))</f>
        <v/>
      </c>
      <c r="L254" s="2" t="str">
        <f>IF(Tabel1[[#This Row],[ID'#]]="","",+VLOOKUP(Tabel1[[#This Row],[ID'#]],'[1]Product overview'!$B:$P,12,FALSE))</f>
        <v/>
      </c>
      <c r="M254" s="2" t="str">
        <f>IF(Tabel1[[#This Row],[ID'#]]="","",+VLOOKUP(Tabel1[[#This Row],[ID'#]],'[1]Product overview'!$B:$P,13,FALSE))</f>
        <v/>
      </c>
      <c r="N254" s="2" t="str">
        <f>IF(Tabel1[[#This Row],[ID'#]]="","",+VLOOKUP(Tabel1[[#This Row],[ID'#]],'[1]Product overview'!$B:$P,14,FALSE))</f>
        <v/>
      </c>
      <c r="O254" s="2" t="str">
        <f>IF(Tabel1[[#This Row],[ID'#]]="","",+VLOOKUP(Tabel1[[#This Row],[ID'#]],'[1]Product overview'!$B:$P,15,FALSE))</f>
        <v/>
      </c>
    </row>
    <row r="255" spans="1:15">
      <c r="A255" s="98"/>
      <c r="B255" s="98"/>
      <c r="C255" s="119"/>
      <c r="D255" s="98"/>
      <c r="E255" s="98"/>
      <c r="F255" s="98" t="str">
        <f>IF(Tabel1[[#This Row],[ID'#]]="","",+VLOOKUP(Tabel1[[#This Row],[ID'#]],'[1]Product overview'!$B:$P,2,FALSE))</f>
        <v/>
      </c>
      <c r="G255" s="2" t="str">
        <f>IF(Tabel1[[#This Row],[ID'#]]="","",+VLOOKUP(Tabel1[[#This Row],[ID'#]],'[1]Product overview'!$B:$P,5,FALSE))</f>
        <v/>
      </c>
      <c r="H255" s="2" t="str">
        <f>IF(Tabel1[[#This Row],[ID'#]]="","",+VLOOKUP(Tabel1[[#This Row],[ID'#]],'[1]Product overview'!$B:$P,8,FALSE))</f>
        <v/>
      </c>
      <c r="I255" s="2" t="str">
        <f>IF(Tabel1[[#This Row],[ID'#]]="","",+VLOOKUP(Tabel1[[#This Row],[ID'#]],'[1]Product overview'!$B:$P,9,FALSE))</f>
        <v/>
      </c>
      <c r="J255" s="2" t="str">
        <f>IF(Tabel1[[#This Row],[ID'#]]="","",+VLOOKUP(Tabel1[[#This Row],[ID'#]],'[1]Product overview'!$B:$P,10,FALSE))</f>
        <v/>
      </c>
      <c r="K255" s="2" t="str">
        <f>IF(Tabel1[[#This Row],[ID'#]]="","",+VLOOKUP(Tabel1[[#This Row],[ID'#]],'[1]Product overview'!$B:$P,11,FALSE))</f>
        <v/>
      </c>
      <c r="L255" s="2" t="str">
        <f>IF(Tabel1[[#This Row],[ID'#]]="","",+VLOOKUP(Tabel1[[#This Row],[ID'#]],'[1]Product overview'!$B:$P,12,FALSE))</f>
        <v/>
      </c>
      <c r="M255" s="2" t="str">
        <f>IF(Tabel1[[#This Row],[ID'#]]="","",+VLOOKUP(Tabel1[[#This Row],[ID'#]],'[1]Product overview'!$B:$P,13,FALSE))</f>
        <v/>
      </c>
      <c r="N255" s="2" t="str">
        <f>IF(Tabel1[[#This Row],[ID'#]]="","",+VLOOKUP(Tabel1[[#This Row],[ID'#]],'[1]Product overview'!$B:$P,14,FALSE))</f>
        <v/>
      </c>
      <c r="O255" s="2" t="str">
        <f>IF(Tabel1[[#This Row],[ID'#]]="","",+VLOOKUP(Tabel1[[#This Row],[ID'#]],'[1]Product overview'!$B:$P,15,FALSE))</f>
        <v/>
      </c>
    </row>
    <row r="256" spans="1:15">
      <c r="A256" s="98"/>
      <c r="B256" s="98"/>
      <c r="C256" s="119"/>
      <c r="D256" s="98"/>
      <c r="E256" s="98"/>
      <c r="F256" s="98" t="str">
        <f>IF(Tabel1[[#This Row],[ID'#]]="","",+VLOOKUP(Tabel1[[#This Row],[ID'#]],'[1]Product overview'!$B:$P,2,FALSE))</f>
        <v/>
      </c>
      <c r="G256" s="2" t="str">
        <f>IF(Tabel1[[#This Row],[ID'#]]="","",+VLOOKUP(Tabel1[[#This Row],[ID'#]],'[1]Product overview'!$B:$P,5,FALSE))</f>
        <v/>
      </c>
      <c r="H256" s="2" t="str">
        <f>IF(Tabel1[[#This Row],[ID'#]]="","",+VLOOKUP(Tabel1[[#This Row],[ID'#]],'[1]Product overview'!$B:$P,8,FALSE))</f>
        <v/>
      </c>
      <c r="I256" s="2" t="str">
        <f>IF(Tabel1[[#This Row],[ID'#]]="","",+VLOOKUP(Tabel1[[#This Row],[ID'#]],'[1]Product overview'!$B:$P,9,FALSE))</f>
        <v/>
      </c>
      <c r="J256" s="2" t="str">
        <f>IF(Tabel1[[#This Row],[ID'#]]="","",+VLOOKUP(Tabel1[[#This Row],[ID'#]],'[1]Product overview'!$B:$P,10,FALSE))</f>
        <v/>
      </c>
      <c r="K256" s="2" t="str">
        <f>IF(Tabel1[[#This Row],[ID'#]]="","",+VLOOKUP(Tabel1[[#This Row],[ID'#]],'[1]Product overview'!$B:$P,11,FALSE))</f>
        <v/>
      </c>
      <c r="L256" s="2" t="str">
        <f>IF(Tabel1[[#This Row],[ID'#]]="","",+VLOOKUP(Tabel1[[#This Row],[ID'#]],'[1]Product overview'!$B:$P,12,FALSE))</f>
        <v/>
      </c>
      <c r="M256" s="2" t="str">
        <f>IF(Tabel1[[#This Row],[ID'#]]="","",+VLOOKUP(Tabel1[[#This Row],[ID'#]],'[1]Product overview'!$B:$P,13,FALSE))</f>
        <v/>
      </c>
      <c r="N256" s="2" t="str">
        <f>IF(Tabel1[[#This Row],[ID'#]]="","",+VLOOKUP(Tabel1[[#This Row],[ID'#]],'[1]Product overview'!$B:$P,14,FALSE))</f>
        <v/>
      </c>
      <c r="O256" s="2" t="str">
        <f>IF(Tabel1[[#This Row],[ID'#]]="","",+VLOOKUP(Tabel1[[#This Row],[ID'#]],'[1]Product overview'!$B:$P,15,FALSE))</f>
        <v/>
      </c>
    </row>
    <row r="257" spans="1:15">
      <c r="A257" s="98"/>
      <c r="B257" s="98"/>
      <c r="C257" s="119"/>
      <c r="D257" s="98"/>
      <c r="E257" s="98"/>
      <c r="F257" s="98" t="str">
        <f>IF(Tabel1[[#This Row],[ID'#]]="","",+VLOOKUP(Tabel1[[#This Row],[ID'#]],'[1]Product overview'!$B:$P,2,FALSE))</f>
        <v/>
      </c>
      <c r="G257" s="2" t="str">
        <f>IF(Tabel1[[#This Row],[ID'#]]="","",+VLOOKUP(Tabel1[[#This Row],[ID'#]],'[1]Product overview'!$B:$P,5,FALSE))</f>
        <v/>
      </c>
      <c r="H257" s="2" t="str">
        <f>IF(Tabel1[[#This Row],[ID'#]]="","",+VLOOKUP(Tabel1[[#This Row],[ID'#]],'[1]Product overview'!$B:$P,8,FALSE))</f>
        <v/>
      </c>
      <c r="I257" s="2" t="str">
        <f>IF(Tabel1[[#This Row],[ID'#]]="","",+VLOOKUP(Tabel1[[#This Row],[ID'#]],'[1]Product overview'!$B:$P,9,FALSE))</f>
        <v/>
      </c>
      <c r="J257" s="2" t="str">
        <f>IF(Tabel1[[#This Row],[ID'#]]="","",+VLOOKUP(Tabel1[[#This Row],[ID'#]],'[1]Product overview'!$B:$P,10,FALSE))</f>
        <v/>
      </c>
      <c r="K257" s="2" t="str">
        <f>IF(Tabel1[[#This Row],[ID'#]]="","",+VLOOKUP(Tabel1[[#This Row],[ID'#]],'[1]Product overview'!$B:$P,11,FALSE))</f>
        <v/>
      </c>
      <c r="L257" s="2" t="str">
        <f>IF(Tabel1[[#This Row],[ID'#]]="","",+VLOOKUP(Tabel1[[#This Row],[ID'#]],'[1]Product overview'!$B:$P,12,FALSE))</f>
        <v/>
      </c>
      <c r="M257" s="2" t="str">
        <f>IF(Tabel1[[#This Row],[ID'#]]="","",+VLOOKUP(Tabel1[[#This Row],[ID'#]],'[1]Product overview'!$B:$P,13,FALSE))</f>
        <v/>
      </c>
      <c r="N257" s="2" t="str">
        <f>IF(Tabel1[[#This Row],[ID'#]]="","",+VLOOKUP(Tabel1[[#This Row],[ID'#]],'[1]Product overview'!$B:$P,14,FALSE))</f>
        <v/>
      </c>
      <c r="O257" s="2" t="str">
        <f>IF(Tabel1[[#This Row],[ID'#]]="","",+VLOOKUP(Tabel1[[#This Row],[ID'#]],'[1]Product overview'!$B:$P,15,FALSE))</f>
        <v/>
      </c>
    </row>
    <row r="258" spans="1:15">
      <c r="A258" s="98"/>
      <c r="B258" s="98"/>
      <c r="C258" s="119"/>
      <c r="D258" s="98"/>
      <c r="E258" s="98"/>
      <c r="F258" s="98" t="str">
        <f>IF(Tabel1[[#This Row],[ID'#]]="","",+VLOOKUP(Tabel1[[#This Row],[ID'#]],'[1]Product overview'!$B:$P,2,FALSE))</f>
        <v/>
      </c>
      <c r="G258" s="2" t="str">
        <f>IF(Tabel1[[#This Row],[ID'#]]="","",+VLOOKUP(Tabel1[[#This Row],[ID'#]],'[1]Product overview'!$B:$P,5,FALSE))</f>
        <v/>
      </c>
      <c r="H258" s="2" t="str">
        <f>IF(Tabel1[[#This Row],[ID'#]]="","",+VLOOKUP(Tabel1[[#This Row],[ID'#]],'[1]Product overview'!$B:$P,8,FALSE))</f>
        <v/>
      </c>
      <c r="I258" s="2" t="str">
        <f>IF(Tabel1[[#This Row],[ID'#]]="","",+VLOOKUP(Tabel1[[#This Row],[ID'#]],'[1]Product overview'!$B:$P,9,FALSE))</f>
        <v/>
      </c>
      <c r="J258" s="2" t="str">
        <f>IF(Tabel1[[#This Row],[ID'#]]="","",+VLOOKUP(Tabel1[[#This Row],[ID'#]],'[1]Product overview'!$B:$P,10,FALSE))</f>
        <v/>
      </c>
      <c r="K258" s="2" t="str">
        <f>IF(Tabel1[[#This Row],[ID'#]]="","",+VLOOKUP(Tabel1[[#This Row],[ID'#]],'[1]Product overview'!$B:$P,11,FALSE))</f>
        <v/>
      </c>
      <c r="L258" s="2" t="str">
        <f>IF(Tabel1[[#This Row],[ID'#]]="","",+VLOOKUP(Tabel1[[#This Row],[ID'#]],'[1]Product overview'!$B:$P,12,FALSE))</f>
        <v/>
      </c>
      <c r="M258" s="2" t="str">
        <f>IF(Tabel1[[#This Row],[ID'#]]="","",+VLOOKUP(Tabel1[[#This Row],[ID'#]],'[1]Product overview'!$B:$P,13,FALSE))</f>
        <v/>
      </c>
      <c r="N258" s="2" t="str">
        <f>IF(Tabel1[[#This Row],[ID'#]]="","",+VLOOKUP(Tabel1[[#This Row],[ID'#]],'[1]Product overview'!$B:$P,14,FALSE))</f>
        <v/>
      </c>
      <c r="O258" s="2" t="str">
        <f>IF(Tabel1[[#This Row],[ID'#]]="","",+VLOOKUP(Tabel1[[#This Row],[ID'#]],'[1]Product overview'!$B:$P,15,FALSE))</f>
        <v/>
      </c>
    </row>
    <row r="259" spans="1:15">
      <c r="A259" s="98"/>
      <c r="B259" s="98"/>
      <c r="C259" s="119"/>
      <c r="D259" s="98"/>
      <c r="E259" s="98"/>
      <c r="F259" s="98" t="str">
        <f>IF(Tabel1[[#This Row],[ID'#]]="","",+VLOOKUP(Tabel1[[#This Row],[ID'#]],'[1]Product overview'!$B:$P,2,FALSE))</f>
        <v/>
      </c>
      <c r="G259" s="2" t="str">
        <f>IF(Tabel1[[#This Row],[ID'#]]="","",+VLOOKUP(Tabel1[[#This Row],[ID'#]],'[1]Product overview'!$B:$P,5,FALSE))</f>
        <v/>
      </c>
      <c r="H259" s="2" t="str">
        <f>IF(Tabel1[[#This Row],[ID'#]]="","",+VLOOKUP(Tabel1[[#This Row],[ID'#]],'[1]Product overview'!$B:$P,8,FALSE))</f>
        <v/>
      </c>
      <c r="I259" s="2" t="str">
        <f>IF(Tabel1[[#This Row],[ID'#]]="","",+VLOOKUP(Tabel1[[#This Row],[ID'#]],'[1]Product overview'!$B:$P,9,FALSE))</f>
        <v/>
      </c>
      <c r="J259" s="2" t="str">
        <f>IF(Tabel1[[#This Row],[ID'#]]="","",+VLOOKUP(Tabel1[[#This Row],[ID'#]],'[1]Product overview'!$B:$P,10,FALSE))</f>
        <v/>
      </c>
      <c r="K259" s="2" t="str">
        <f>IF(Tabel1[[#This Row],[ID'#]]="","",+VLOOKUP(Tabel1[[#This Row],[ID'#]],'[1]Product overview'!$B:$P,11,FALSE))</f>
        <v/>
      </c>
      <c r="L259" s="2" t="str">
        <f>IF(Tabel1[[#This Row],[ID'#]]="","",+VLOOKUP(Tabel1[[#This Row],[ID'#]],'[1]Product overview'!$B:$P,12,FALSE))</f>
        <v/>
      </c>
      <c r="M259" s="2" t="str">
        <f>IF(Tabel1[[#This Row],[ID'#]]="","",+VLOOKUP(Tabel1[[#This Row],[ID'#]],'[1]Product overview'!$B:$P,13,FALSE))</f>
        <v/>
      </c>
      <c r="N259" s="2" t="str">
        <f>IF(Tabel1[[#This Row],[ID'#]]="","",+VLOOKUP(Tabel1[[#This Row],[ID'#]],'[1]Product overview'!$B:$P,14,FALSE))</f>
        <v/>
      </c>
      <c r="O259" s="2" t="str">
        <f>IF(Tabel1[[#This Row],[ID'#]]="","",+VLOOKUP(Tabel1[[#This Row],[ID'#]],'[1]Product overview'!$B:$P,15,FALSE))</f>
        <v/>
      </c>
    </row>
    <row r="260" spans="1:15">
      <c r="A260" s="98"/>
      <c r="B260" s="98"/>
      <c r="C260" s="119"/>
      <c r="D260" s="98"/>
      <c r="E260" s="98"/>
      <c r="F260" s="98" t="str">
        <f>IF(Tabel1[[#This Row],[ID'#]]="","",+VLOOKUP(Tabel1[[#This Row],[ID'#]],'[1]Product overview'!$B:$P,2,FALSE))</f>
        <v/>
      </c>
      <c r="G260" s="2" t="str">
        <f>IF(Tabel1[[#This Row],[ID'#]]="","",+VLOOKUP(Tabel1[[#This Row],[ID'#]],'[1]Product overview'!$B:$P,5,FALSE))</f>
        <v/>
      </c>
      <c r="H260" s="2" t="str">
        <f>IF(Tabel1[[#This Row],[ID'#]]="","",+VLOOKUP(Tabel1[[#This Row],[ID'#]],'[1]Product overview'!$B:$P,8,FALSE))</f>
        <v/>
      </c>
      <c r="I260" s="2" t="str">
        <f>IF(Tabel1[[#This Row],[ID'#]]="","",+VLOOKUP(Tabel1[[#This Row],[ID'#]],'[1]Product overview'!$B:$P,9,FALSE))</f>
        <v/>
      </c>
      <c r="J260" s="2" t="str">
        <f>IF(Tabel1[[#This Row],[ID'#]]="","",+VLOOKUP(Tabel1[[#This Row],[ID'#]],'[1]Product overview'!$B:$P,10,FALSE))</f>
        <v/>
      </c>
      <c r="K260" s="2" t="str">
        <f>IF(Tabel1[[#This Row],[ID'#]]="","",+VLOOKUP(Tabel1[[#This Row],[ID'#]],'[1]Product overview'!$B:$P,11,FALSE))</f>
        <v/>
      </c>
      <c r="L260" s="2" t="str">
        <f>IF(Tabel1[[#This Row],[ID'#]]="","",+VLOOKUP(Tabel1[[#This Row],[ID'#]],'[1]Product overview'!$B:$P,12,FALSE))</f>
        <v/>
      </c>
      <c r="M260" s="2" t="str">
        <f>IF(Tabel1[[#This Row],[ID'#]]="","",+VLOOKUP(Tabel1[[#This Row],[ID'#]],'[1]Product overview'!$B:$P,13,FALSE))</f>
        <v/>
      </c>
      <c r="N260" s="2" t="str">
        <f>IF(Tabel1[[#This Row],[ID'#]]="","",+VLOOKUP(Tabel1[[#This Row],[ID'#]],'[1]Product overview'!$B:$P,14,FALSE))</f>
        <v/>
      </c>
      <c r="O260" s="2" t="str">
        <f>IF(Tabel1[[#This Row],[ID'#]]="","",+VLOOKUP(Tabel1[[#This Row],[ID'#]],'[1]Product overview'!$B:$P,15,FALSE))</f>
        <v/>
      </c>
    </row>
    <row r="261" spans="1:15">
      <c r="A261" s="98"/>
      <c r="B261" s="98"/>
      <c r="C261" s="119"/>
      <c r="D261" s="98"/>
      <c r="E261" s="98"/>
      <c r="F261" s="98" t="str">
        <f>IF(Tabel1[[#This Row],[ID'#]]="","",+VLOOKUP(Tabel1[[#This Row],[ID'#]],'[1]Product overview'!$B:$P,2,FALSE))</f>
        <v/>
      </c>
      <c r="G261" s="2" t="str">
        <f>IF(Tabel1[[#This Row],[ID'#]]="","",+VLOOKUP(Tabel1[[#This Row],[ID'#]],'[1]Product overview'!$B:$P,5,FALSE))</f>
        <v/>
      </c>
      <c r="H261" s="2" t="str">
        <f>IF(Tabel1[[#This Row],[ID'#]]="","",+VLOOKUP(Tabel1[[#This Row],[ID'#]],'[1]Product overview'!$B:$P,8,FALSE))</f>
        <v/>
      </c>
      <c r="I261" s="2" t="str">
        <f>IF(Tabel1[[#This Row],[ID'#]]="","",+VLOOKUP(Tabel1[[#This Row],[ID'#]],'[1]Product overview'!$B:$P,9,FALSE))</f>
        <v/>
      </c>
      <c r="J261" s="2" t="str">
        <f>IF(Tabel1[[#This Row],[ID'#]]="","",+VLOOKUP(Tabel1[[#This Row],[ID'#]],'[1]Product overview'!$B:$P,10,FALSE))</f>
        <v/>
      </c>
      <c r="K261" s="2" t="str">
        <f>IF(Tabel1[[#This Row],[ID'#]]="","",+VLOOKUP(Tabel1[[#This Row],[ID'#]],'[1]Product overview'!$B:$P,11,FALSE))</f>
        <v/>
      </c>
      <c r="L261" s="2" t="str">
        <f>IF(Tabel1[[#This Row],[ID'#]]="","",+VLOOKUP(Tabel1[[#This Row],[ID'#]],'[1]Product overview'!$B:$P,12,FALSE))</f>
        <v/>
      </c>
      <c r="M261" s="2" t="str">
        <f>IF(Tabel1[[#This Row],[ID'#]]="","",+VLOOKUP(Tabel1[[#This Row],[ID'#]],'[1]Product overview'!$B:$P,13,FALSE))</f>
        <v/>
      </c>
      <c r="N261" s="2" t="str">
        <f>IF(Tabel1[[#This Row],[ID'#]]="","",+VLOOKUP(Tabel1[[#This Row],[ID'#]],'[1]Product overview'!$B:$P,14,FALSE))</f>
        <v/>
      </c>
      <c r="O261" s="2" t="str">
        <f>IF(Tabel1[[#This Row],[ID'#]]="","",+VLOOKUP(Tabel1[[#This Row],[ID'#]],'[1]Product overview'!$B:$P,15,FALSE))</f>
        <v/>
      </c>
    </row>
    <row r="262" spans="1:15">
      <c r="A262" s="98"/>
      <c r="B262" s="98"/>
      <c r="C262" s="119"/>
      <c r="D262" s="98"/>
      <c r="E262" s="98"/>
      <c r="F262" s="98" t="str">
        <f>IF(Tabel1[[#This Row],[ID'#]]="","",+VLOOKUP(Tabel1[[#This Row],[ID'#]],'[1]Product overview'!$B:$P,2,FALSE))</f>
        <v/>
      </c>
      <c r="G262" s="2" t="str">
        <f>IF(Tabel1[[#This Row],[ID'#]]="","",+VLOOKUP(Tabel1[[#This Row],[ID'#]],'[1]Product overview'!$B:$P,5,FALSE))</f>
        <v/>
      </c>
      <c r="H262" s="2" t="str">
        <f>IF(Tabel1[[#This Row],[ID'#]]="","",+VLOOKUP(Tabel1[[#This Row],[ID'#]],'[1]Product overview'!$B:$P,8,FALSE))</f>
        <v/>
      </c>
      <c r="I262" s="2" t="str">
        <f>IF(Tabel1[[#This Row],[ID'#]]="","",+VLOOKUP(Tabel1[[#This Row],[ID'#]],'[1]Product overview'!$B:$P,9,FALSE))</f>
        <v/>
      </c>
      <c r="J262" s="2" t="str">
        <f>IF(Tabel1[[#This Row],[ID'#]]="","",+VLOOKUP(Tabel1[[#This Row],[ID'#]],'[1]Product overview'!$B:$P,10,FALSE))</f>
        <v/>
      </c>
      <c r="K262" s="2" t="str">
        <f>IF(Tabel1[[#This Row],[ID'#]]="","",+VLOOKUP(Tabel1[[#This Row],[ID'#]],'[1]Product overview'!$B:$P,11,FALSE))</f>
        <v/>
      </c>
      <c r="L262" s="2" t="str">
        <f>IF(Tabel1[[#This Row],[ID'#]]="","",+VLOOKUP(Tabel1[[#This Row],[ID'#]],'[1]Product overview'!$B:$P,12,FALSE))</f>
        <v/>
      </c>
      <c r="M262" s="2" t="str">
        <f>IF(Tabel1[[#This Row],[ID'#]]="","",+VLOOKUP(Tabel1[[#This Row],[ID'#]],'[1]Product overview'!$B:$P,13,FALSE))</f>
        <v/>
      </c>
      <c r="N262" s="2" t="str">
        <f>IF(Tabel1[[#This Row],[ID'#]]="","",+VLOOKUP(Tabel1[[#This Row],[ID'#]],'[1]Product overview'!$B:$P,14,FALSE))</f>
        <v/>
      </c>
      <c r="O262" s="2" t="str">
        <f>IF(Tabel1[[#This Row],[ID'#]]="","",+VLOOKUP(Tabel1[[#This Row],[ID'#]],'[1]Product overview'!$B:$P,15,FALSE))</f>
        <v/>
      </c>
    </row>
    <row r="263" spans="1:15">
      <c r="A263" s="98"/>
      <c r="B263" s="98"/>
      <c r="C263" s="119"/>
      <c r="D263" s="98"/>
      <c r="E263" s="98"/>
      <c r="F263" s="98" t="str">
        <f>IF(Tabel1[[#This Row],[ID'#]]="","",+VLOOKUP(Tabel1[[#This Row],[ID'#]],'[1]Product overview'!$B:$P,2,FALSE))</f>
        <v/>
      </c>
      <c r="G263" s="2" t="str">
        <f>IF(Tabel1[[#This Row],[ID'#]]="","",+VLOOKUP(Tabel1[[#This Row],[ID'#]],'[1]Product overview'!$B:$P,5,FALSE))</f>
        <v/>
      </c>
      <c r="H263" s="2" t="str">
        <f>IF(Tabel1[[#This Row],[ID'#]]="","",+VLOOKUP(Tabel1[[#This Row],[ID'#]],'[1]Product overview'!$B:$P,8,FALSE))</f>
        <v/>
      </c>
      <c r="I263" s="2" t="str">
        <f>IF(Tabel1[[#This Row],[ID'#]]="","",+VLOOKUP(Tabel1[[#This Row],[ID'#]],'[1]Product overview'!$B:$P,9,FALSE))</f>
        <v/>
      </c>
      <c r="J263" s="2" t="str">
        <f>IF(Tabel1[[#This Row],[ID'#]]="","",+VLOOKUP(Tabel1[[#This Row],[ID'#]],'[1]Product overview'!$B:$P,10,FALSE))</f>
        <v/>
      </c>
      <c r="K263" s="2" t="str">
        <f>IF(Tabel1[[#This Row],[ID'#]]="","",+VLOOKUP(Tabel1[[#This Row],[ID'#]],'[1]Product overview'!$B:$P,11,FALSE))</f>
        <v/>
      </c>
      <c r="L263" s="2" t="str">
        <f>IF(Tabel1[[#This Row],[ID'#]]="","",+VLOOKUP(Tabel1[[#This Row],[ID'#]],'[1]Product overview'!$B:$P,12,FALSE))</f>
        <v/>
      </c>
      <c r="M263" s="2" t="str">
        <f>IF(Tabel1[[#This Row],[ID'#]]="","",+VLOOKUP(Tabel1[[#This Row],[ID'#]],'[1]Product overview'!$B:$P,13,FALSE))</f>
        <v/>
      </c>
      <c r="N263" s="2" t="str">
        <f>IF(Tabel1[[#This Row],[ID'#]]="","",+VLOOKUP(Tabel1[[#This Row],[ID'#]],'[1]Product overview'!$B:$P,14,FALSE))</f>
        <v/>
      </c>
      <c r="O263" s="2" t="str">
        <f>IF(Tabel1[[#This Row],[ID'#]]="","",+VLOOKUP(Tabel1[[#This Row],[ID'#]],'[1]Product overview'!$B:$P,15,FALSE))</f>
        <v/>
      </c>
    </row>
    <row r="264" spans="1:15">
      <c r="A264" s="98"/>
      <c r="B264" s="98"/>
      <c r="C264" s="119"/>
      <c r="D264" s="98"/>
      <c r="E264" s="98"/>
      <c r="F264" s="98" t="str">
        <f>IF(Tabel1[[#This Row],[ID'#]]="","",+VLOOKUP(Tabel1[[#This Row],[ID'#]],'[1]Product overview'!$B:$P,2,FALSE))</f>
        <v/>
      </c>
      <c r="G264" s="2" t="str">
        <f>IF(Tabel1[[#This Row],[ID'#]]="","",+VLOOKUP(Tabel1[[#This Row],[ID'#]],'[1]Product overview'!$B:$P,5,FALSE))</f>
        <v/>
      </c>
      <c r="H264" s="2" t="str">
        <f>IF(Tabel1[[#This Row],[ID'#]]="","",+VLOOKUP(Tabel1[[#This Row],[ID'#]],'[1]Product overview'!$B:$P,8,FALSE))</f>
        <v/>
      </c>
      <c r="I264" s="2" t="str">
        <f>IF(Tabel1[[#This Row],[ID'#]]="","",+VLOOKUP(Tabel1[[#This Row],[ID'#]],'[1]Product overview'!$B:$P,9,FALSE))</f>
        <v/>
      </c>
      <c r="J264" s="2" t="str">
        <f>IF(Tabel1[[#This Row],[ID'#]]="","",+VLOOKUP(Tabel1[[#This Row],[ID'#]],'[1]Product overview'!$B:$P,10,FALSE))</f>
        <v/>
      </c>
      <c r="K264" s="2" t="str">
        <f>IF(Tabel1[[#This Row],[ID'#]]="","",+VLOOKUP(Tabel1[[#This Row],[ID'#]],'[1]Product overview'!$B:$P,11,FALSE))</f>
        <v/>
      </c>
      <c r="L264" s="2" t="str">
        <f>IF(Tabel1[[#This Row],[ID'#]]="","",+VLOOKUP(Tabel1[[#This Row],[ID'#]],'[1]Product overview'!$B:$P,12,FALSE))</f>
        <v/>
      </c>
      <c r="M264" s="2" t="str">
        <f>IF(Tabel1[[#This Row],[ID'#]]="","",+VLOOKUP(Tabel1[[#This Row],[ID'#]],'[1]Product overview'!$B:$P,13,FALSE))</f>
        <v/>
      </c>
      <c r="N264" s="2" t="str">
        <f>IF(Tabel1[[#This Row],[ID'#]]="","",+VLOOKUP(Tabel1[[#This Row],[ID'#]],'[1]Product overview'!$B:$P,14,FALSE))</f>
        <v/>
      </c>
      <c r="O264" s="2" t="str">
        <f>IF(Tabel1[[#This Row],[ID'#]]="","",+VLOOKUP(Tabel1[[#This Row],[ID'#]],'[1]Product overview'!$B:$P,15,FALSE))</f>
        <v/>
      </c>
    </row>
    <row r="265" spans="1:15">
      <c r="A265" s="98"/>
      <c r="B265" s="98"/>
      <c r="C265" s="119"/>
      <c r="D265" s="98"/>
      <c r="E265" s="98"/>
      <c r="F265" s="98" t="str">
        <f>IF(Tabel1[[#This Row],[ID'#]]="","",+VLOOKUP(Tabel1[[#This Row],[ID'#]],'[1]Product overview'!$B:$P,2,FALSE))</f>
        <v/>
      </c>
      <c r="G265" s="2" t="str">
        <f>IF(Tabel1[[#This Row],[ID'#]]="","",+VLOOKUP(Tabel1[[#This Row],[ID'#]],'[1]Product overview'!$B:$P,5,FALSE))</f>
        <v/>
      </c>
      <c r="H265" s="2" t="str">
        <f>IF(Tabel1[[#This Row],[ID'#]]="","",+VLOOKUP(Tabel1[[#This Row],[ID'#]],'[1]Product overview'!$B:$P,8,FALSE))</f>
        <v/>
      </c>
      <c r="I265" s="2" t="str">
        <f>IF(Tabel1[[#This Row],[ID'#]]="","",+VLOOKUP(Tabel1[[#This Row],[ID'#]],'[1]Product overview'!$B:$P,9,FALSE))</f>
        <v/>
      </c>
      <c r="J265" s="2" t="str">
        <f>IF(Tabel1[[#This Row],[ID'#]]="","",+VLOOKUP(Tabel1[[#This Row],[ID'#]],'[1]Product overview'!$B:$P,10,FALSE))</f>
        <v/>
      </c>
      <c r="K265" s="2" t="str">
        <f>IF(Tabel1[[#This Row],[ID'#]]="","",+VLOOKUP(Tabel1[[#This Row],[ID'#]],'[1]Product overview'!$B:$P,11,FALSE))</f>
        <v/>
      </c>
      <c r="L265" s="2" t="str">
        <f>IF(Tabel1[[#This Row],[ID'#]]="","",+VLOOKUP(Tabel1[[#This Row],[ID'#]],'[1]Product overview'!$B:$P,12,FALSE))</f>
        <v/>
      </c>
      <c r="M265" s="2" t="str">
        <f>IF(Tabel1[[#This Row],[ID'#]]="","",+VLOOKUP(Tabel1[[#This Row],[ID'#]],'[1]Product overview'!$B:$P,13,FALSE))</f>
        <v/>
      </c>
      <c r="N265" s="2" t="str">
        <f>IF(Tabel1[[#This Row],[ID'#]]="","",+VLOOKUP(Tabel1[[#This Row],[ID'#]],'[1]Product overview'!$B:$P,14,FALSE))</f>
        <v/>
      </c>
      <c r="O265" s="2" t="str">
        <f>IF(Tabel1[[#This Row],[ID'#]]="","",+VLOOKUP(Tabel1[[#This Row],[ID'#]],'[1]Product overview'!$B:$P,15,FALSE))</f>
        <v/>
      </c>
    </row>
    <row r="266" spans="1:15">
      <c r="A266" s="98"/>
      <c r="B266" s="98"/>
      <c r="C266" s="119"/>
      <c r="D266" s="98"/>
      <c r="E266" s="98"/>
      <c r="F266" s="98" t="str">
        <f>IF(Tabel1[[#This Row],[ID'#]]="","",+VLOOKUP(Tabel1[[#This Row],[ID'#]],'[1]Product overview'!$B:$P,2,FALSE))</f>
        <v/>
      </c>
      <c r="G266" s="2" t="str">
        <f>IF(Tabel1[[#This Row],[ID'#]]="","",+VLOOKUP(Tabel1[[#This Row],[ID'#]],'[1]Product overview'!$B:$P,5,FALSE))</f>
        <v/>
      </c>
      <c r="H266" s="2" t="str">
        <f>IF(Tabel1[[#This Row],[ID'#]]="","",+VLOOKUP(Tabel1[[#This Row],[ID'#]],'[1]Product overview'!$B:$P,8,FALSE))</f>
        <v/>
      </c>
      <c r="I266" s="2" t="str">
        <f>IF(Tabel1[[#This Row],[ID'#]]="","",+VLOOKUP(Tabel1[[#This Row],[ID'#]],'[1]Product overview'!$B:$P,9,FALSE))</f>
        <v/>
      </c>
      <c r="J266" s="2" t="str">
        <f>IF(Tabel1[[#This Row],[ID'#]]="","",+VLOOKUP(Tabel1[[#This Row],[ID'#]],'[1]Product overview'!$B:$P,10,FALSE))</f>
        <v/>
      </c>
      <c r="K266" s="2" t="str">
        <f>IF(Tabel1[[#This Row],[ID'#]]="","",+VLOOKUP(Tabel1[[#This Row],[ID'#]],'[1]Product overview'!$B:$P,11,FALSE))</f>
        <v/>
      </c>
      <c r="L266" s="2" t="str">
        <f>IF(Tabel1[[#This Row],[ID'#]]="","",+VLOOKUP(Tabel1[[#This Row],[ID'#]],'[1]Product overview'!$B:$P,12,FALSE))</f>
        <v/>
      </c>
      <c r="M266" s="2" t="str">
        <f>IF(Tabel1[[#This Row],[ID'#]]="","",+VLOOKUP(Tabel1[[#This Row],[ID'#]],'[1]Product overview'!$B:$P,13,FALSE))</f>
        <v/>
      </c>
      <c r="N266" s="2" t="str">
        <f>IF(Tabel1[[#This Row],[ID'#]]="","",+VLOOKUP(Tabel1[[#This Row],[ID'#]],'[1]Product overview'!$B:$P,14,FALSE))</f>
        <v/>
      </c>
      <c r="O266" s="2" t="str">
        <f>IF(Tabel1[[#This Row],[ID'#]]="","",+VLOOKUP(Tabel1[[#This Row],[ID'#]],'[1]Product overview'!$B:$P,15,FALSE))</f>
        <v/>
      </c>
    </row>
    <row r="267" spans="1:15">
      <c r="A267" s="98"/>
      <c r="B267" s="98"/>
      <c r="C267" s="119"/>
      <c r="D267" s="98"/>
      <c r="E267" s="98"/>
      <c r="F267" s="98" t="str">
        <f>IF(Tabel1[[#This Row],[ID'#]]="","",+VLOOKUP(Tabel1[[#This Row],[ID'#]],'[1]Product overview'!$B:$P,2,FALSE))</f>
        <v/>
      </c>
      <c r="G267" s="2" t="str">
        <f>IF(Tabel1[[#This Row],[ID'#]]="","",+VLOOKUP(Tabel1[[#This Row],[ID'#]],'[1]Product overview'!$B:$P,5,FALSE))</f>
        <v/>
      </c>
      <c r="H267" s="2" t="str">
        <f>IF(Tabel1[[#This Row],[ID'#]]="","",+VLOOKUP(Tabel1[[#This Row],[ID'#]],'[1]Product overview'!$B:$P,8,FALSE))</f>
        <v/>
      </c>
      <c r="I267" s="2" t="str">
        <f>IF(Tabel1[[#This Row],[ID'#]]="","",+VLOOKUP(Tabel1[[#This Row],[ID'#]],'[1]Product overview'!$B:$P,9,FALSE))</f>
        <v/>
      </c>
      <c r="J267" s="2" t="str">
        <f>IF(Tabel1[[#This Row],[ID'#]]="","",+VLOOKUP(Tabel1[[#This Row],[ID'#]],'[1]Product overview'!$B:$P,10,FALSE))</f>
        <v/>
      </c>
      <c r="K267" s="2" t="str">
        <f>IF(Tabel1[[#This Row],[ID'#]]="","",+VLOOKUP(Tabel1[[#This Row],[ID'#]],'[1]Product overview'!$B:$P,11,FALSE))</f>
        <v/>
      </c>
      <c r="L267" s="2" t="str">
        <f>IF(Tabel1[[#This Row],[ID'#]]="","",+VLOOKUP(Tabel1[[#This Row],[ID'#]],'[1]Product overview'!$B:$P,12,FALSE))</f>
        <v/>
      </c>
      <c r="M267" s="2" t="str">
        <f>IF(Tabel1[[#This Row],[ID'#]]="","",+VLOOKUP(Tabel1[[#This Row],[ID'#]],'[1]Product overview'!$B:$P,13,FALSE))</f>
        <v/>
      </c>
      <c r="N267" s="2" t="str">
        <f>IF(Tabel1[[#This Row],[ID'#]]="","",+VLOOKUP(Tabel1[[#This Row],[ID'#]],'[1]Product overview'!$B:$P,14,FALSE))</f>
        <v/>
      </c>
      <c r="O267" s="2" t="str">
        <f>IF(Tabel1[[#This Row],[ID'#]]="","",+VLOOKUP(Tabel1[[#This Row],[ID'#]],'[1]Product overview'!$B:$P,15,FALSE))</f>
        <v/>
      </c>
    </row>
    <row r="268" spans="1:15">
      <c r="A268" s="98"/>
      <c r="B268" s="98"/>
      <c r="C268" s="119"/>
      <c r="D268" s="98"/>
      <c r="E268" s="98"/>
      <c r="F268" s="98" t="str">
        <f>IF(Tabel1[[#This Row],[ID'#]]="","",+VLOOKUP(Tabel1[[#This Row],[ID'#]],'[1]Product overview'!$B:$P,2,FALSE))</f>
        <v/>
      </c>
      <c r="G268" s="2" t="str">
        <f>IF(Tabel1[[#This Row],[ID'#]]="","",+VLOOKUP(Tabel1[[#This Row],[ID'#]],'[1]Product overview'!$B:$P,5,FALSE))</f>
        <v/>
      </c>
      <c r="H268" s="2" t="str">
        <f>IF(Tabel1[[#This Row],[ID'#]]="","",+VLOOKUP(Tabel1[[#This Row],[ID'#]],'[1]Product overview'!$B:$P,8,FALSE))</f>
        <v/>
      </c>
      <c r="I268" s="2" t="str">
        <f>IF(Tabel1[[#This Row],[ID'#]]="","",+VLOOKUP(Tabel1[[#This Row],[ID'#]],'[1]Product overview'!$B:$P,9,FALSE))</f>
        <v/>
      </c>
      <c r="J268" s="2" t="str">
        <f>IF(Tabel1[[#This Row],[ID'#]]="","",+VLOOKUP(Tabel1[[#This Row],[ID'#]],'[1]Product overview'!$B:$P,10,FALSE))</f>
        <v/>
      </c>
      <c r="K268" s="2" t="str">
        <f>IF(Tabel1[[#This Row],[ID'#]]="","",+VLOOKUP(Tabel1[[#This Row],[ID'#]],'[1]Product overview'!$B:$P,11,FALSE))</f>
        <v/>
      </c>
      <c r="L268" s="2" t="str">
        <f>IF(Tabel1[[#This Row],[ID'#]]="","",+VLOOKUP(Tabel1[[#This Row],[ID'#]],'[1]Product overview'!$B:$P,12,FALSE))</f>
        <v/>
      </c>
      <c r="M268" s="2" t="str">
        <f>IF(Tabel1[[#This Row],[ID'#]]="","",+VLOOKUP(Tabel1[[#This Row],[ID'#]],'[1]Product overview'!$B:$P,13,FALSE))</f>
        <v/>
      </c>
      <c r="N268" s="2" t="str">
        <f>IF(Tabel1[[#This Row],[ID'#]]="","",+VLOOKUP(Tabel1[[#This Row],[ID'#]],'[1]Product overview'!$B:$P,14,FALSE))</f>
        <v/>
      </c>
      <c r="O268" s="2" t="str">
        <f>IF(Tabel1[[#This Row],[ID'#]]="","",+VLOOKUP(Tabel1[[#This Row],[ID'#]],'[1]Product overview'!$B:$P,15,FALSE))</f>
        <v/>
      </c>
    </row>
    <row r="269" spans="1:15">
      <c r="A269" s="98"/>
      <c r="B269" s="98"/>
      <c r="C269" s="119"/>
      <c r="D269" s="98"/>
      <c r="E269" s="98"/>
      <c r="F269" s="98" t="str">
        <f>IF(Tabel1[[#This Row],[ID'#]]="","",+VLOOKUP(Tabel1[[#This Row],[ID'#]],'[1]Product overview'!$B:$P,2,FALSE))</f>
        <v/>
      </c>
      <c r="G269" s="2" t="str">
        <f>IF(Tabel1[[#This Row],[ID'#]]="","",+VLOOKUP(Tabel1[[#This Row],[ID'#]],'[1]Product overview'!$B:$P,5,FALSE))</f>
        <v/>
      </c>
      <c r="H269" s="2" t="str">
        <f>IF(Tabel1[[#This Row],[ID'#]]="","",+VLOOKUP(Tabel1[[#This Row],[ID'#]],'[1]Product overview'!$B:$P,8,FALSE))</f>
        <v/>
      </c>
      <c r="I269" s="2" t="str">
        <f>IF(Tabel1[[#This Row],[ID'#]]="","",+VLOOKUP(Tabel1[[#This Row],[ID'#]],'[1]Product overview'!$B:$P,9,FALSE))</f>
        <v/>
      </c>
      <c r="J269" s="2" t="str">
        <f>IF(Tabel1[[#This Row],[ID'#]]="","",+VLOOKUP(Tabel1[[#This Row],[ID'#]],'[1]Product overview'!$B:$P,10,FALSE))</f>
        <v/>
      </c>
      <c r="K269" s="2" t="str">
        <f>IF(Tabel1[[#This Row],[ID'#]]="","",+VLOOKUP(Tabel1[[#This Row],[ID'#]],'[1]Product overview'!$B:$P,11,FALSE))</f>
        <v/>
      </c>
      <c r="L269" s="2" t="str">
        <f>IF(Tabel1[[#This Row],[ID'#]]="","",+VLOOKUP(Tabel1[[#This Row],[ID'#]],'[1]Product overview'!$B:$P,12,FALSE))</f>
        <v/>
      </c>
      <c r="M269" s="2" t="str">
        <f>IF(Tabel1[[#This Row],[ID'#]]="","",+VLOOKUP(Tabel1[[#This Row],[ID'#]],'[1]Product overview'!$B:$P,13,FALSE))</f>
        <v/>
      </c>
      <c r="N269" s="2" t="str">
        <f>IF(Tabel1[[#This Row],[ID'#]]="","",+VLOOKUP(Tabel1[[#This Row],[ID'#]],'[1]Product overview'!$B:$P,14,FALSE))</f>
        <v/>
      </c>
      <c r="O269" s="2" t="str">
        <f>IF(Tabel1[[#This Row],[ID'#]]="","",+VLOOKUP(Tabel1[[#This Row],[ID'#]],'[1]Product overview'!$B:$P,15,FALSE))</f>
        <v/>
      </c>
    </row>
    <row r="270" spans="1:15">
      <c r="A270" s="98"/>
      <c r="B270" s="98"/>
      <c r="C270" s="119"/>
      <c r="D270" s="98"/>
      <c r="E270" s="98"/>
      <c r="F270" s="98" t="str">
        <f>IF(Tabel1[[#This Row],[ID'#]]="","",+VLOOKUP(Tabel1[[#This Row],[ID'#]],'[1]Product overview'!$B:$P,2,FALSE))</f>
        <v/>
      </c>
      <c r="G270" s="2" t="str">
        <f>IF(Tabel1[[#This Row],[ID'#]]="","",+VLOOKUP(Tabel1[[#This Row],[ID'#]],'[1]Product overview'!$B:$P,5,FALSE))</f>
        <v/>
      </c>
      <c r="H270" s="2" t="str">
        <f>IF(Tabel1[[#This Row],[ID'#]]="","",+VLOOKUP(Tabel1[[#This Row],[ID'#]],'[1]Product overview'!$B:$P,8,FALSE))</f>
        <v/>
      </c>
      <c r="I270" s="2" t="str">
        <f>IF(Tabel1[[#This Row],[ID'#]]="","",+VLOOKUP(Tabel1[[#This Row],[ID'#]],'[1]Product overview'!$B:$P,9,FALSE))</f>
        <v/>
      </c>
      <c r="J270" s="2" t="str">
        <f>IF(Tabel1[[#This Row],[ID'#]]="","",+VLOOKUP(Tabel1[[#This Row],[ID'#]],'[1]Product overview'!$B:$P,10,FALSE))</f>
        <v/>
      </c>
      <c r="K270" s="2" t="str">
        <f>IF(Tabel1[[#This Row],[ID'#]]="","",+VLOOKUP(Tabel1[[#This Row],[ID'#]],'[1]Product overview'!$B:$P,11,FALSE))</f>
        <v/>
      </c>
      <c r="L270" s="2" t="str">
        <f>IF(Tabel1[[#This Row],[ID'#]]="","",+VLOOKUP(Tabel1[[#This Row],[ID'#]],'[1]Product overview'!$B:$P,12,FALSE))</f>
        <v/>
      </c>
      <c r="M270" s="2" t="str">
        <f>IF(Tabel1[[#This Row],[ID'#]]="","",+VLOOKUP(Tabel1[[#This Row],[ID'#]],'[1]Product overview'!$B:$P,13,FALSE))</f>
        <v/>
      </c>
      <c r="N270" s="2" t="str">
        <f>IF(Tabel1[[#This Row],[ID'#]]="","",+VLOOKUP(Tabel1[[#This Row],[ID'#]],'[1]Product overview'!$B:$P,14,FALSE))</f>
        <v/>
      </c>
      <c r="O270" s="2" t="str">
        <f>IF(Tabel1[[#This Row],[ID'#]]="","",+VLOOKUP(Tabel1[[#This Row],[ID'#]],'[1]Product overview'!$B:$P,15,FALSE))</f>
        <v/>
      </c>
    </row>
    <row r="271" spans="1:15">
      <c r="A271" s="98"/>
      <c r="B271" s="98"/>
      <c r="C271" s="119"/>
      <c r="D271" s="98"/>
      <c r="E271" s="98"/>
      <c r="F271" s="98" t="str">
        <f>IF(Tabel1[[#This Row],[ID'#]]="","",+VLOOKUP(Tabel1[[#This Row],[ID'#]],'[1]Product overview'!$B:$P,2,FALSE))</f>
        <v/>
      </c>
      <c r="G271" s="2" t="str">
        <f>IF(Tabel1[[#This Row],[ID'#]]="","",+VLOOKUP(Tabel1[[#This Row],[ID'#]],'[1]Product overview'!$B:$P,5,FALSE))</f>
        <v/>
      </c>
      <c r="H271" s="2" t="str">
        <f>IF(Tabel1[[#This Row],[ID'#]]="","",+VLOOKUP(Tabel1[[#This Row],[ID'#]],'[1]Product overview'!$B:$P,8,FALSE))</f>
        <v/>
      </c>
      <c r="I271" s="2" t="str">
        <f>IF(Tabel1[[#This Row],[ID'#]]="","",+VLOOKUP(Tabel1[[#This Row],[ID'#]],'[1]Product overview'!$B:$P,9,FALSE))</f>
        <v/>
      </c>
      <c r="J271" s="2" t="str">
        <f>IF(Tabel1[[#This Row],[ID'#]]="","",+VLOOKUP(Tabel1[[#This Row],[ID'#]],'[1]Product overview'!$B:$P,10,FALSE))</f>
        <v/>
      </c>
      <c r="K271" s="2" t="str">
        <f>IF(Tabel1[[#This Row],[ID'#]]="","",+VLOOKUP(Tabel1[[#This Row],[ID'#]],'[1]Product overview'!$B:$P,11,FALSE))</f>
        <v/>
      </c>
      <c r="L271" s="2" t="str">
        <f>IF(Tabel1[[#This Row],[ID'#]]="","",+VLOOKUP(Tabel1[[#This Row],[ID'#]],'[1]Product overview'!$B:$P,12,FALSE))</f>
        <v/>
      </c>
      <c r="M271" s="2" t="str">
        <f>IF(Tabel1[[#This Row],[ID'#]]="","",+VLOOKUP(Tabel1[[#This Row],[ID'#]],'[1]Product overview'!$B:$P,13,FALSE))</f>
        <v/>
      </c>
      <c r="N271" s="2" t="str">
        <f>IF(Tabel1[[#This Row],[ID'#]]="","",+VLOOKUP(Tabel1[[#This Row],[ID'#]],'[1]Product overview'!$B:$P,14,FALSE))</f>
        <v/>
      </c>
      <c r="O271" s="2" t="str">
        <f>IF(Tabel1[[#This Row],[ID'#]]="","",+VLOOKUP(Tabel1[[#This Row],[ID'#]],'[1]Product overview'!$B:$P,15,FALSE))</f>
        <v/>
      </c>
    </row>
    <row r="272" spans="1:15">
      <c r="A272" s="98"/>
      <c r="B272" s="98"/>
      <c r="C272" s="119"/>
      <c r="D272" s="98"/>
      <c r="E272" s="98"/>
      <c r="F272" s="98" t="str">
        <f>IF(Tabel1[[#This Row],[ID'#]]="","",+VLOOKUP(Tabel1[[#This Row],[ID'#]],'[1]Product overview'!$B:$P,2,FALSE))</f>
        <v/>
      </c>
      <c r="G272" s="2" t="str">
        <f>IF(Tabel1[[#This Row],[ID'#]]="","",+VLOOKUP(Tabel1[[#This Row],[ID'#]],'[1]Product overview'!$B:$P,5,FALSE))</f>
        <v/>
      </c>
      <c r="H272" s="2" t="str">
        <f>IF(Tabel1[[#This Row],[ID'#]]="","",+VLOOKUP(Tabel1[[#This Row],[ID'#]],'[1]Product overview'!$B:$P,8,FALSE))</f>
        <v/>
      </c>
      <c r="I272" s="2" t="str">
        <f>IF(Tabel1[[#This Row],[ID'#]]="","",+VLOOKUP(Tabel1[[#This Row],[ID'#]],'[1]Product overview'!$B:$P,9,FALSE))</f>
        <v/>
      </c>
      <c r="J272" s="2" t="str">
        <f>IF(Tabel1[[#This Row],[ID'#]]="","",+VLOOKUP(Tabel1[[#This Row],[ID'#]],'[1]Product overview'!$B:$P,10,FALSE))</f>
        <v/>
      </c>
      <c r="K272" s="2" t="str">
        <f>IF(Tabel1[[#This Row],[ID'#]]="","",+VLOOKUP(Tabel1[[#This Row],[ID'#]],'[1]Product overview'!$B:$P,11,FALSE))</f>
        <v/>
      </c>
      <c r="L272" s="2" t="str">
        <f>IF(Tabel1[[#This Row],[ID'#]]="","",+VLOOKUP(Tabel1[[#This Row],[ID'#]],'[1]Product overview'!$B:$P,12,FALSE))</f>
        <v/>
      </c>
      <c r="M272" s="2" t="str">
        <f>IF(Tabel1[[#This Row],[ID'#]]="","",+VLOOKUP(Tabel1[[#This Row],[ID'#]],'[1]Product overview'!$B:$P,13,FALSE))</f>
        <v/>
      </c>
      <c r="N272" s="2" t="str">
        <f>IF(Tabel1[[#This Row],[ID'#]]="","",+VLOOKUP(Tabel1[[#This Row],[ID'#]],'[1]Product overview'!$B:$P,14,FALSE))</f>
        <v/>
      </c>
      <c r="O272" s="2" t="str">
        <f>IF(Tabel1[[#This Row],[ID'#]]="","",+VLOOKUP(Tabel1[[#This Row],[ID'#]],'[1]Product overview'!$B:$P,15,FALSE))</f>
        <v/>
      </c>
    </row>
    <row r="273" spans="1:15">
      <c r="A273" s="98"/>
      <c r="B273" s="98"/>
      <c r="C273" s="119"/>
      <c r="D273" s="98"/>
      <c r="E273" s="98"/>
      <c r="F273" s="98" t="str">
        <f>IF(Tabel1[[#This Row],[ID'#]]="","",+VLOOKUP(Tabel1[[#This Row],[ID'#]],'[1]Product overview'!$B:$P,2,FALSE))</f>
        <v/>
      </c>
      <c r="G273" s="2" t="str">
        <f>IF(Tabel1[[#This Row],[ID'#]]="","",+VLOOKUP(Tabel1[[#This Row],[ID'#]],'[1]Product overview'!$B:$P,5,FALSE))</f>
        <v/>
      </c>
      <c r="H273" s="2" t="str">
        <f>IF(Tabel1[[#This Row],[ID'#]]="","",+VLOOKUP(Tabel1[[#This Row],[ID'#]],'[1]Product overview'!$B:$P,8,FALSE))</f>
        <v/>
      </c>
      <c r="I273" s="2" t="str">
        <f>IF(Tabel1[[#This Row],[ID'#]]="","",+VLOOKUP(Tabel1[[#This Row],[ID'#]],'[1]Product overview'!$B:$P,9,FALSE))</f>
        <v/>
      </c>
      <c r="J273" s="2" t="str">
        <f>IF(Tabel1[[#This Row],[ID'#]]="","",+VLOOKUP(Tabel1[[#This Row],[ID'#]],'[1]Product overview'!$B:$P,10,FALSE))</f>
        <v/>
      </c>
      <c r="K273" s="2" t="str">
        <f>IF(Tabel1[[#This Row],[ID'#]]="","",+VLOOKUP(Tabel1[[#This Row],[ID'#]],'[1]Product overview'!$B:$P,11,FALSE))</f>
        <v/>
      </c>
      <c r="L273" s="2" t="str">
        <f>IF(Tabel1[[#This Row],[ID'#]]="","",+VLOOKUP(Tabel1[[#This Row],[ID'#]],'[1]Product overview'!$B:$P,12,FALSE))</f>
        <v/>
      </c>
      <c r="M273" s="2" t="str">
        <f>IF(Tabel1[[#This Row],[ID'#]]="","",+VLOOKUP(Tabel1[[#This Row],[ID'#]],'[1]Product overview'!$B:$P,13,FALSE))</f>
        <v/>
      </c>
      <c r="N273" s="2" t="str">
        <f>IF(Tabel1[[#This Row],[ID'#]]="","",+VLOOKUP(Tabel1[[#This Row],[ID'#]],'[1]Product overview'!$B:$P,14,FALSE))</f>
        <v/>
      </c>
      <c r="O273" s="2" t="str">
        <f>IF(Tabel1[[#This Row],[ID'#]]="","",+VLOOKUP(Tabel1[[#This Row],[ID'#]],'[1]Product overview'!$B:$P,15,FALSE))</f>
        <v/>
      </c>
    </row>
    <row r="274" spans="1:15">
      <c r="A274" s="98"/>
      <c r="B274" s="98"/>
      <c r="C274" s="119"/>
      <c r="D274" s="98"/>
      <c r="E274" s="98"/>
      <c r="F274" s="98" t="str">
        <f>IF(Tabel1[[#This Row],[ID'#]]="","",+VLOOKUP(Tabel1[[#This Row],[ID'#]],'[1]Product overview'!$B:$P,2,FALSE))</f>
        <v/>
      </c>
      <c r="G274" s="2" t="str">
        <f>IF(Tabel1[[#This Row],[ID'#]]="","",+VLOOKUP(Tabel1[[#This Row],[ID'#]],'[1]Product overview'!$B:$P,5,FALSE))</f>
        <v/>
      </c>
      <c r="H274" s="2" t="str">
        <f>IF(Tabel1[[#This Row],[ID'#]]="","",+VLOOKUP(Tabel1[[#This Row],[ID'#]],'[1]Product overview'!$B:$P,8,FALSE))</f>
        <v/>
      </c>
      <c r="I274" s="2" t="str">
        <f>IF(Tabel1[[#This Row],[ID'#]]="","",+VLOOKUP(Tabel1[[#This Row],[ID'#]],'[1]Product overview'!$B:$P,9,FALSE))</f>
        <v/>
      </c>
      <c r="J274" s="2" t="str">
        <f>IF(Tabel1[[#This Row],[ID'#]]="","",+VLOOKUP(Tabel1[[#This Row],[ID'#]],'[1]Product overview'!$B:$P,10,FALSE))</f>
        <v/>
      </c>
      <c r="K274" s="2" t="str">
        <f>IF(Tabel1[[#This Row],[ID'#]]="","",+VLOOKUP(Tabel1[[#This Row],[ID'#]],'[1]Product overview'!$B:$P,11,FALSE))</f>
        <v/>
      </c>
      <c r="L274" s="2" t="str">
        <f>IF(Tabel1[[#This Row],[ID'#]]="","",+VLOOKUP(Tabel1[[#This Row],[ID'#]],'[1]Product overview'!$B:$P,12,FALSE))</f>
        <v/>
      </c>
      <c r="M274" s="2" t="str">
        <f>IF(Tabel1[[#This Row],[ID'#]]="","",+VLOOKUP(Tabel1[[#This Row],[ID'#]],'[1]Product overview'!$B:$P,13,FALSE))</f>
        <v/>
      </c>
      <c r="N274" s="2" t="str">
        <f>IF(Tabel1[[#This Row],[ID'#]]="","",+VLOOKUP(Tabel1[[#This Row],[ID'#]],'[1]Product overview'!$B:$P,14,FALSE))</f>
        <v/>
      </c>
      <c r="O274" s="2" t="str">
        <f>IF(Tabel1[[#This Row],[ID'#]]="","",+VLOOKUP(Tabel1[[#This Row],[ID'#]],'[1]Product overview'!$B:$P,15,FALSE))</f>
        <v/>
      </c>
    </row>
    <row r="275" spans="1:15">
      <c r="A275" s="98"/>
      <c r="B275" s="98"/>
      <c r="C275" s="119"/>
      <c r="D275" s="98"/>
      <c r="E275" s="98"/>
      <c r="F275" s="98" t="str">
        <f>IF(Tabel1[[#This Row],[ID'#]]="","",+VLOOKUP(Tabel1[[#This Row],[ID'#]],'[1]Product overview'!$B:$P,2,FALSE))</f>
        <v/>
      </c>
      <c r="G275" s="2" t="str">
        <f>IF(Tabel1[[#This Row],[ID'#]]="","",+VLOOKUP(Tabel1[[#This Row],[ID'#]],'[1]Product overview'!$B:$P,5,FALSE))</f>
        <v/>
      </c>
      <c r="H275" s="2" t="str">
        <f>IF(Tabel1[[#This Row],[ID'#]]="","",+VLOOKUP(Tabel1[[#This Row],[ID'#]],'[1]Product overview'!$B:$P,8,FALSE))</f>
        <v/>
      </c>
      <c r="I275" s="2" t="str">
        <f>IF(Tabel1[[#This Row],[ID'#]]="","",+VLOOKUP(Tabel1[[#This Row],[ID'#]],'[1]Product overview'!$B:$P,9,FALSE))</f>
        <v/>
      </c>
      <c r="J275" s="2" t="str">
        <f>IF(Tabel1[[#This Row],[ID'#]]="","",+VLOOKUP(Tabel1[[#This Row],[ID'#]],'[1]Product overview'!$B:$P,10,FALSE))</f>
        <v/>
      </c>
      <c r="K275" s="2" t="str">
        <f>IF(Tabel1[[#This Row],[ID'#]]="","",+VLOOKUP(Tabel1[[#This Row],[ID'#]],'[1]Product overview'!$B:$P,11,FALSE))</f>
        <v/>
      </c>
      <c r="L275" s="2" t="str">
        <f>IF(Tabel1[[#This Row],[ID'#]]="","",+VLOOKUP(Tabel1[[#This Row],[ID'#]],'[1]Product overview'!$B:$P,12,FALSE))</f>
        <v/>
      </c>
      <c r="M275" s="2" t="str">
        <f>IF(Tabel1[[#This Row],[ID'#]]="","",+VLOOKUP(Tabel1[[#This Row],[ID'#]],'[1]Product overview'!$B:$P,13,FALSE))</f>
        <v/>
      </c>
      <c r="N275" s="2" t="str">
        <f>IF(Tabel1[[#This Row],[ID'#]]="","",+VLOOKUP(Tabel1[[#This Row],[ID'#]],'[1]Product overview'!$B:$P,14,FALSE))</f>
        <v/>
      </c>
      <c r="O275" s="2" t="str">
        <f>IF(Tabel1[[#This Row],[ID'#]]="","",+VLOOKUP(Tabel1[[#This Row],[ID'#]],'[1]Product overview'!$B:$P,15,FALSE))</f>
        <v/>
      </c>
    </row>
    <row r="276" spans="1:15">
      <c r="A276" s="98"/>
      <c r="B276" s="98"/>
      <c r="C276" s="119"/>
      <c r="D276" s="98"/>
      <c r="E276" s="98"/>
      <c r="F276" s="98" t="str">
        <f>IF(Tabel1[[#This Row],[ID'#]]="","",+VLOOKUP(Tabel1[[#This Row],[ID'#]],'[1]Product overview'!$B:$P,2,FALSE))</f>
        <v/>
      </c>
      <c r="G276" s="2" t="str">
        <f>IF(Tabel1[[#This Row],[ID'#]]="","",+VLOOKUP(Tabel1[[#This Row],[ID'#]],'[1]Product overview'!$B:$P,5,FALSE))</f>
        <v/>
      </c>
      <c r="H276" s="2" t="str">
        <f>IF(Tabel1[[#This Row],[ID'#]]="","",+VLOOKUP(Tabel1[[#This Row],[ID'#]],'[1]Product overview'!$B:$P,8,FALSE))</f>
        <v/>
      </c>
      <c r="I276" s="2" t="str">
        <f>IF(Tabel1[[#This Row],[ID'#]]="","",+VLOOKUP(Tabel1[[#This Row],[ID'#]],'[1]Product overview'!$B:$P,9,FALSE))</f>
        <v/>
      </c>
      <c r="J276" s="2" t="str">
        <f>IF(Tabel1[[#This Row],[ID'#]]="","",+VLOOKUP(Tabel1[[#This Row],[ID'#]],'[1]Product overview'!$B:$P,10,FALSE))</f>
        <v/>
      </c>
      <c r="K276" s="2" t="str">
        <f>IF(Tabel1[[#This Row],[ID'#]]="","",+VLOOKUP(Tabel1[[#This Row],[ID'#]],'[1]Product overview'!$B:$P,11,FALSE))</f>
        <v/>
      </c>
      <c r="L276" s="2" t="str">
        <f>IF(Tabel1[[#This Row],[ID'#]]="","",+VLOOKUP(Tabel1[[#This Row],[ID'#]],'[1]Product overview'!$B:$P,12,FALSE))</f>
        <v/>
      </c>
      <c r="M276" s="2" t="str">
        <f>IF(Tabel1[[#This Row],[ID'#]]="","",+VLOOKUP(Tabel1[[#This Row],[ID'#]],'[1]Product overview'!$B:$P,13,FALSE))</f>
        <v/>
      </c>
      <c r="N276" s="2" t="str">
        <f>IF(Tabel1[[#This Row],[ID'#]]="","",+VLOOKUP(Tabel1[[#This Row],[ID'#]],'[1]Product overview'!$B:$P,14,FALSE))</f>
        <v/>
      </c>
      <c r="O276" s="2" t="str">
        <f>IF(Tabel1[[#This Row],[ID'#]]="","",+VLOOKUP(Tabel1[[#This Row],[ID'#]],'[1]Product overview'!$B:$P,15,FALSE))</f>
        <v/>
      </c>
    </row>
    <row r="277" spans="1:15">
      <c r="A277" s="98"/>
      <c r="B277" s="98"/>
      <c r="C277" s="119"/>
      <c r="D277" s="98"/>
      <c r="E277" s="98"/>
      <c r="F277" s="98" t="str">
        <f>IF(Tabel1[[#This Row],[ID'#]]="","",+VLOOKUP(Tabel1[[#This Row],[ID'#]],'[1]Product overview'!$B:$P,2,FALSE))</f>
        <v/>
      </c>
      <c r="G277" s="2" t="str">
        <f>IF(Tabel1[[#This Row],[ID'#]]="","",+VLOOKUP(Tabel1[[#This Row],[ID'#]],'[1]Product overview'!$B:$P,5,FALSE))</f>
        <v/>
      </c>
      <c r="H277" s="2" t="str">
        <f>IF(Tabel1[[#This Row],[ID'#]]="","",+VLOOKUP(Tabel1[[#This Row],[ID'#]],'[1]Product overview'!$B:$P,8,FALSE))</f>
        <v/>
      </c>
      <c r="I277" s="2" t="str">
        <f>IF(Tabel1[[#This Row],[ID'#]]="","",+VLOOKUP(Tabel1[[#This Row],[ID'#]],'[1]Product overview'!$B:$P,9,FALSE))</f>
        <v/>
      </c>
      <c r="J277" s="2" t="str">
        <f>IF(Tabel1[[#This Row],[ID'#]]="","",+VLOOKUP(Tabel1[[#This Row],[ID'#]],'[1]Product overview'!$B:$P,10,FALSE))</f>
        <v/>
      </c>
      <c r="K277" s="2" t="str">
        <f>IF(Tabel1[[#This Row],[ID'#]]="","",+VLOOKUP(Tabel1[[#This Row],[ID'#]],'[1]Product overview'!$B:$P,11,FALSE))</f>
        <v/>
      </c>
      <c r="L277" s="2" t="str">
        <f>IF(Tabel1[[#This Row],[ID'#]]="","",+VLOOKUP(Tabel1[[#This Row],[ID'#]],'[1]Product overview'!$B:$P,12,FALSE))</f>
        <v/>
      </c>
      <c r="M277" s="2" t="str">
        <f>IF(Tabel1[[#This Row],[ID'#]]="","",+VLOOKUP(Tabel1[[#This Row],[ID'#]],'[1]Product overview'!$B:$P,13,FALSE))</f>
        <v/>
      </c>
      <c r="N277" s="2" t="str">
        <f>IF(Tabel1[[#This Row],[ID'#]]="","",+VLOOKUP(Tabel1[[#This Row],[ID'#]],'[1]Product overview'!$B:$P,14,FALSE))</f>
        <v/>
      </c>
      <c r="O277" s="2" t="str">
        <f>IF(Tabel1[[#This Row],[ID'#]]="","",+VLOOKUP(Tabel1[[#This Row],[ID'#]],'[1]Product overview'!$B:$P,15,FALSE))</f>
        <v/>
      </c>
    </row>
    <row r="278" spans="1:15">
      <c r="A278" s="98"/>
      <c r="B278" s="98"/>
      <c r="C278" s="119"/>
      <c r="D278" s="98"/>
      <c r="E278" s="98"/>
      <c r="F278" s="98" t="str">
        <f>IF(Tabel1[[#This Row],[ID'#]]="","",+VLOOKUP(Tabel1[[#This Row],[ID'#]],'[1]Product overview'!$B:$P,2,FALSE))</f>
        <v/>
      </c>
      <c r="G278" s="2" t="str">
        <f>IF(Tabel1[[#This Row],[ID'#]]="","",+VLOOKUP(Tabel1[[#This Row],[ID'#]],'[1]Product overview'!$B:$P,5,FALSE))</f>
        <v/>
      </c>
      <c r="H278" s="2" t="str">
        <f>IF(Tabel1[[#This Row],[ID'#]]="","",+VLOOKUP(Tabel1[[#This Row],[ID'#]],'[1]Product overview'!$B:$P,8,FALSE))</f>
        <v/>
      </c>
      <c r="I278" s="2" t="str">
        <f>IF(Tabel1[[#This Row],[ID'#]]="","",+VLOOKUP(Tabel1[[#This Row],[ID'#]],'[1]Product overview'!$B:$P,9,FALSE))</f>
        <v/>
      </c>
      <c r="J278" s="2" t="str">
        <f>IF(Tabel1[[#This Row],[ID'#]]="","",+VLOOKUP(Tabel1[[#This Row],[ID'#]],'[1]Product overview'!$B:$P,10,FALSE))</f>
        <v/>
      </c>
      <c r="K278" s="2" t="str">
        <f>IF(Tabel1[[#This Row],[ID'#]]="","",+VLOOKUP(Tabel1[[#This Row],[ID'#]],'[1]Product overview'!$B:$P,11,FALSE))</f>
        <v/>
      </c>
      <c r="L278" s="2" t="str">
        <f>IF(Tabel1[[#This Row],[ID'#]]="","",+VLOOKUP(Tabel1[[#This Row],[ID'#]],'[1]Product overview'!$B:$P,12,FALSE))</f>
        <v/>
      </c>
      <c r="M278" s="2" t="str">
        <f>IF(Tabel1[[#This Row],[ID'#]]="","",+VLOOKUP(Tabel1[[#This Row],[ID'#]],'[1]Product overview'!$B:$P,13,FALSE))</f>
        <v/>
      </c>
      <c r="N278" s="2" t="str">
        <f>IF(Tabel1[[#This Row],[ID'#]]="","",+VLOOKUP(Tabel1[[#This Row],[ID'#]],'[1]Product overview'!$B:$P,14,FALSE))</f>
        <v/>
      </c>
      <c r="O278" s="2" t="str">
        <f>IF(Tabel1[[#This Row],[ID'#]]="","",+VLOOKUP(Tabel1[[#This Row],[ID'#]],'[1]Product overview'!$B:$P,15,FALSE))</f>
        <v/>
      </c>
    </row>
    <row r="279" spans="1:15">
      <c r="A279" s="98"/>
      <c r="B279" s="98"/>
      <c r="C279" s="119"/>
      <c r="D279" s="98"/>
      <c r="E279" s="98"/>
      <c r="F279" s="98" t="str">
        <f>IF(Tabel1[[#This Row],[ID'#]]="","",+VLOOKUP(Tabel1[[#This Row],[ID'#]],'[1]Product overview'!$B:$P,2,FALSE))</f>
        <v/>
      </c>
      <c r="G279" s="2" t="str">
        <f>IF(Tabel1[[#This Row],[ID'#]]="","",+VLOOKUP(Tabel1[[#This Row],[ID'#]],'[1]Product overview'!$B:$P,5,FALSE))</f>
        <v/>
      </c>
      <c r="H279" s="2" t="str">
        <f>IF(Tabel1[[#This Row],[ID'#]]="","",+VLOOKUP(Tabel1[[#This Row],[ID'#]],'[1]Product overview'!$B:$P,8,FALSE))</f>
        <v/>
      </c>
      <c r="I279" s="2" t="str">
        <f>IF(Tabel1[[#This Row],[ID'#]]="","",+VLOOKUP(Tabel1[[#This Row],[ID'#]],'[1]Product overview'!$B:$P,9,FALSE))</f>
        <v/>
      </c>
      <c r="J279" s="2" t="str">
        <f>IF(Tabel1[[#This Row],[ID'#]]="","",+VLOOKUP(Tabel1[[#This Row],[ID'#]],'[1]Product overview'!$B:$P,10,FALSE))</f>
        <v/>
      </c>
      <c r="K279" s="2" t="str">
        <f>IF(Tabel1[[#This Row],[ID'#]]="","",+VLOOKUP(Tabel1[[#This Row],[ID'#]],'[1]Product overview'!$B:$P,11,FALSE))</f>
        <v/>
      </c>
      <c r="L279" s="2" t="str">
        <f>IF(Tabel1[[#This Row],[ID'#]]="","",+VLOOKUP(Tabel1[[#This Row],[ID'#]],'[1]Product overview'!$B:$P,12,FALSE))</f>
        <v/>
      </c>
      <c r="M279" s="2" t="str">
        <f>IF(Tabel1[[#This Row],[ID'#]]="","",+VLOOKUP(Tabel1[[#This Row],[ID'#]],'[1]Product overview'!$B:$P,13,FALSE))</f>
        <v/>
      </c>
      <c r="N279" s="2" t="str">
        <f>IF(Tabel1[[#This Row],[ID'#]]="","",+VLOOKUP(Tabel1[[#This Row],[ID'#]],'[1]Product overview'!$B:$P,14,FALSE))</f>
        <v/>
      </c>
      <c r="O279" s="2" t="str">
        <f>IF(Tabel1[[#This Row],[ID'#]]="","",+VLOOKUP(Tabel1[[#This Row],[ID'#]],'[1]Product overview'!$B:$P,15,FALSE))</f>
        <v/>
      </c>
    </row>
    <row r="280" spans="1:15">
      <c r="A280" s="98"/>
      <c r="B280" s="98"/>
      <c r="C280" s="119"/>
      <c r="D280" s="98"/>
      <c r="E280" s="98"/>
      <c r="F280" s="98" t="str">
        <f>IF(Tabel1[[#This Row],[ID'#]]="","",+VLOOKUP(Tabel1[[#This Row],[ID'#]],'[1]Product overview'!$B:$P,2,FALSE))</f>
        <v/>
      </c>
      <c r="G280" s="2" t="str">
        <f>IF(Tabel1[[#This Row],[ID'#]]="","",+VLOOKUP(Tabel1[[#This Row],[ID'#]],'[1]Product overview'!$B:$P,5,FALSE))</f>
        <v/>
      </c>
      <c r="H280" s="2" t="str">
        <f>IF(Tabel1[[#This Row],[ID'#]]="","",+VLOOKUP(Tabel1[[#This Row],[ID'#]],'[1]Product overview'!$B:$P,8,FALSE))</f>
        <v/>
      </c>
      <c r="I280" s="2" t="str">
        <f>IF(Tabel1[[#This Row],[ID'#]]="","",+VLOOKUP(Tabel1[[#This Row],[ID'#]],'[1]Product overview'!$B:$P,9,FALSE))</f>
        <v/>
      </c>
      <c r="J280" s="2" t="str">
        <f>IF(Tabel1[[#This Row],[ID'#]]="","",+VLOOKUP(Tabel1[[#This Row],[ID'#]],'[1]Product overview'!$B:$P,10,FALSE))</f>
        <v/>
      </c>
      <c r="K280" s="2" t="str">
        <f>IF(Tabel1[[#This Row],[ID'#]]="","",+VLOOKUP(Tabel1[[#This Row],[ID'#]],'[1]Product overview'!$B:$P,11,FALSE))</f>
        <v/>
      </c>
      <c r="L280" s="2" t="str">
        <f>IF(Tabel1[[#This Row],[ID'#]]="","",+VLOOKUP(Tabel1[[#This Row],[ID'#]],'[1]Product overview'!$B:$P,12,FALSE))</f>
        <v/>
      </c>
      <c r="M280" s="2" t="str">
        <f>IF(Tabel1[[#This Row],[ID'#]]="","",+VLOOKUP(Tabel1[[#This Row],[ID'#]],'[1]Product overview'!$B:$P,13,FALSE))</f>
        <v/>
      </c>
      <c r="N280" s="2" t="str">
        <f>IF(Tabel1[[#This Row],[ID'#]]="","",+VLOOKUP(Tabel1[[#This Row],[ID'#]],'[1]Product overview'!$B:$P,14,FALSE))</f>
        <v/>
      </c>
      <c r="O280" s="2" t="str">
        <f>IF(Tabel1[[#This Row],[ID'#]]="","",+VLOOKUP(Tabel1[[#This Row],[ID'#]],'[1]Product overview'!$B:$P,15,FALSE))</f>
        <v/>
      </c>
    </row>
    <row r="281" spans="1:15">
      <c r="A281" s="98"/>
      <c r="B281" s="98"/>
      <c r="C281" s="119"/>
      <c r="D281" s="98"/>
      <c r="E281" s="98"/>
      <c r="F281" s="98" t="str">
        <f>IF(Tabel1[[#This Row],[ID'#]]="","",+VLOOKUP(Tabel1[[#This Row],[ID'#]],'[1]Product overview'!$B:$P,2,FALSE))</f>
        <v/>
      </c>
      <c r="G281" s="2" t="str">
        <f>IF(Tabel1[[#This Row],[ID'#]]="","",+VLOOKUP(Tabel1[[#This Row],[ID'#]],'[1]Product overview'!$B:$P,5,FALSE))</f>
        <v/>
      </c>
      <c r="H281" s="2" t="str">
        <f>IF(Tabel1[[#This Row],[ID'#]]="","",+VLOOKUP(Tabel1[[#This Row],[ID'#]],'[1]Product overview'!$B:$P,8,FALSE))</f>
        <v/>
      </c>
      <c r="I281" s="2" t="str">
        <f>IF(Tabel1[[#This Row],[ID'#]]="","",+VLOOKUP(Tabel1[[#This Row],[ID'#]],'[1]Product overview'!$B:$P,9,FALSE))</f>
        <v/>
      </c>
      <c r="J281" s="2" t="str">
        <f>IF(Tabel1[[#This Row],[ID'#]]="","",+VLOOKUP(Tabel1[[#This Row],[ID'#]],'[1]Product overview'!$B:$P,10,FALSE))</f>
        <v/>
      </c>
      <c r="K281" s="2" t="str">
        <f>IF(Tabel1[[#This Row],[ID'#]]="","",+VLOOKUP(Tabel1[[#This Row],[ID'#]],'[1]Product overview'!$B:$P,11,FALSE))</f>
        <v/>
      </c>
      <c r="L281" s="2" t="str">
        <f>IF(Tabel1[[#This Row],[ID'#]]="","",+VLOOKUP(Tabel1[[#This Row],[ID'#]],'[1]Product overview'!$B:$P,12,FALSE))</f>
        <v/>
      </c>
      <c r="M281" s="2" t="str">
        <f>IF(Tabel1[[#This Row],[ID'#]]="","",+VLOOKUP(Tabel1[[#This Row],[ID'#]],'[1]Product overview'!$B:$P,13,FALSE))</f>
        <v/>
      </c>
      <c r="N281" s="2" t="str">
        <f>IF(Tabel1[[#This Row],[ID'#]]="","",+VLOOKUP(Tabel1[[#This Row],[ID'#]],'[1]Product overview'!$B:$P,14,FALSE))</f>
        <v/>
      </c>
      <c r="O281" s="2" t="str">
        <f>IF(Tabel1[[#This Row],[ID'#]]="","",+VLOOKUP(Tabel1[[#This Row],[ID'#]],'[1]Product overview'!$B:$P,15,FALSE))</f>
        <v/>
      </c>
    </row>
    <row r="282" spans="1:15">
      <c r="A282" s="98"/>
      <c r="B282" s="98"/>
      <c r="C282" s="119"/>
      <c r="D282" s="98"/>
      <c r="E282" s="98"/>
      <c r="F282" s="98" t="str">
        <f>IF(Tabel1[[#This Row],[ID'#]]="","",+VLOOKUP(Tabel1[[#This Row],[ID'#]],'[1]Product overview'!$B:$P,2,FALSE))</f>
        <v/>
      </c>
      <c r="G282" s="2" t="str">
        <f>IF(Tabel1[[#This Row],[ID'#]]="","",+VLOOKUP(Tabel1[[#This Row],[ID'#]],'[1]Product overview'!$B:$P,5,FALSE))</f>
        <v/>
      </c>
      <c r="H282" s="2" t="str">
        <f>IF(Tabel1[[#This Row],[ID'#]]="","",+VLOOKUP(Tabel1[[#This Row],[ID'#]],'[1]Product overview'!$B:$P,8,FALSE))</f>
        <v/>
      </c>
      <c r="I282" s="2" t="str">
        <f>IF(Tabel1[[#This Row],[ID'#]]="","",+VLOOKUP(Tabel1[[#This Row],[ID'#]],'[1]Product overview'!$B:$P,9,FALSE))</f>
        <v/>
      </c>
      <c r="J282" s="2" t="str">
        <f>IF(Tabel1[[#This Row],[ID'#]]="","",+VLOOKUP(Tabel1[[#This Row],[ID'#]],'[1]Product overview'!$B:$P,10,FALSE))</f>
        <v/>
      </c>
      <c r="K282" s="2" t="str">
        <f>IF(Tabel1[[#This Row],[ID'#]]="","",+VLOOKUP(Tabel1[[#This Row],[ID'#]],'[1]Product overview'!$B:$P,11,FALSE))</f>
        <v/>
      </c>
      <c r="L282" s="2" t="str">
        <f>IF(Tabel1[[#This Row],[ID'#]]="","",+VLOOKUP(Tabel1[[#This Row],[ID'#]],'[1]Product overview'!$B:$P,12,FALSE))</f>
        <v/>
      </c>
      <c r="M282" s="2" t="str">
        <f>IF(Tabel1[[#This Row],[ID'#]]="","",+VLOOKUP(Tabel1[[#This Row],[ID'#]],'[1]Product overview'!$B:$P,13,FALSE))</f>
        <v/>
      </c>
      <c r="N282" s="2" t="str">
        <f>IF(Tabel1[[#This Row],[ID'#]]="","",+VLOOKUP(Tabel1[[#This Row],[ID'#]],'[1]Product overview'!$B:$P,14,FALSE))</f>
        <v/>
      </c>
      <c r="O282" s="2" t="str">
        <f>IF(Tabel1[[#This Row],[ID'#]]="","",+VLOOKUP(Tabel1[[#This Row],[ID'#]],'[1]Product overview'!$B:$P,15,FALSE))</f>
        <v/>
      </c>
    </row>
    <row r="283" spans="1:15">
      <c r="A283" s="98"/>
      <c r="B283" s="98"/>
      <c r="C283" s="119"/>
      <c r="D283" s="98"/>
      <c r="E283" s="98"/>
      <c r="F283" s="98" t="str">
        <f>IF(Tabel1[[#This Row],[ID'#]]="","",+VLOOKUP(Tabel1[[#This Row],[ID'#]],'[1]Product overview'!$B:$P,2,FALSE))</f>
        <v/>
      </c>
      <c r="G283" s="2" t="str">
        <f>IF(Tabel1[[#This Row],[ID'#]]="","",+VLOOKUP(Tabel1[[#This Row],[ID'#]],'[1]Product overview'!$B:$P,5,FALSE))</f>
        <v/>
      </c>
      <c r="H283" s="2" t="str">
        <f>IF(Tabel1[[#This Row],[ID'#]]="","",+VLOOKUP(Tabel1[[#This Row],[ID'#]],'[1]Product overview'!$B:$P,8,FALSE))</f>
        <v/>
      </c>
      <c r="I283" s="2" t="str">
        <f>IF(Tabel1[[#This Row],[ID'#]]="","",+VLOOKUP(Tabel1[[#This Row],[ID'#]],'[1]Product overview'!$B:$P,9,FALSE))</f>
        <v/>
      </c>
      <c r="J283" s="2" t="str">
        <f>IF(Tabel1[[#This Row],[ID'#]]="","",+VLOOKUP(Tabel1[[#This Row],[ID'#]],'[1]Product overview'!$B:$P,10,FALSE))</f>
        <v/>
      </c>
      <c r="K283" s="2" t="str">
        <f>IF(Tabel1[[#This Row],[ID'#]]="","",+VLOOKUP(Tabel1[[#This Row],[ID'#]],'[1]Product overview'!$B:$P,11,FALSE))</f>
        <v/>
      </c>
      <c r="L283" s="2" t="str">
        <f>IF(Tabel1[[#This Row],[ID'#]]="","",+VLOOKUP(Tabel1[[#This Row],[ID'#]],'[1]Product overview'!$B:$P,12,FALSE))</f>
        <v/>
      </c>
      <c r="M283" s="2" t="str">
        <f>IF(Tabel1[[#This Row],[ID'#]]="","",+VLOOKUP(Tabel1[[#This Row],[ID'#]],'[1]Product overview'!$B:$P,13,FALSE))</f>
        <v/>
      </c>
      <c r="N283" s="2" t="str">
        <f>IF(Tabel1[[#This Row],[ID'#]]="","",+VLOOKUP(Tabel1[[#This Row],[ID'#]],'[1]Product overview'!$B:$P,14,FALSE))</f>
        <v/>
      </c>
      <c r="O283" s="2" t="str">
        <f>IF(Tabel1[[#This Row],[ID'#]]="","",+VLOOKUP(Tabel1[[#This Row],[ID'#]],'[1]Product overview'!$B:$P,15,FALSE))</f>
        <v/>
      </c>
    </row>
    <row r="284" spans="1:15">
      <c r="A284" s="98"/>
      <c r="B284" s="98"/>
      <c r="C284" s="119"/>
      <c r="D284" s="98"/>
      <c r="E284" s="98"/>
      <c r="F284" s="98" t="str">
        <f>IF(Tabel1[[#This Row],[ID'#]]="","",+VLOOKUP(Tabel1[[#This Row],[ID'#]],'[1]Product overview'!$B:$P,2,FALSE))</f>
        <v/>
      </c>
      <c r="G284" s="2" t="str">
        <f>IF(Tabel1[[#This Row],[ID'#]]="","",+VLOOKUP(Tabel1[[#This Row],[ID'#]],'[1]Product overview'!$B:$P,5,FALSE))</f>
        <v/>
      </c>
      <c r="H284" s="2" t="str">
        <f>IF(Tabel1[[#This Row],[ID'#]]="","",+VLOOKUP(Tabel1[[#This Row],[ID'#]],'[1]Product overview'!$B:$P,8,FALSE))</f>
        <v/>
      </c>
      <c r="I284" s="2" t="str">
        <f>IF(Tabel1[[#This Row],[ID'#]]="","",+VLOOKUP(Tabel1[[#This Row],[ID'#]],'[1]Product overview'!$B:$P,9,FALSE))</f>
        <v/>
      </c>
      <c r="J284" s="2" t="str">
        <f>IF(Tabel1[[#This Row],[ID'#]]="","",+VLOOKUP(Tabel1[[#This Row],[ID'#]],'[1]Product overview'!$B:$P,10,FALSE))</f>
        <v/>
      </c>
      <c r="K284" s="2" t="str">
        <f>IF(Tabel1[[#This Row],[ID'#]]="","",+VLOOKUP(Tabel1[[#This Row],[ID'#]],'[1]Product overview'!$B:$P,11,FALSE))</f>
        <v/>
      </c>
      <c r="L284" s="2" t="str">
        <f>IF(Tabel1[[#This Row],[ID'#]]="","",+VLOOKUP(Tabel1[[#This Row],[ID'#]],'[1]Product overview'!$B:$P,12,FALSE))</f>
        <v/>
      </c>
      <c r="M284" s="2" t="str">
        <f>IF(Tabel1[[#This Row],[ID'#]]="","",+VLOOKUP(Tabel1[[#This Row],[ID'#]],'[1]Product overview'!$B:$P,13,FALSE))</f>
        <v/>
      </c>
      <c r="N284" s="2" t="str">
        <f>IF(Tabel1[[#This Row],[ID'#]]="","",+VLOOKUP(Tabel1[[#This Row],[ID'#]],'[1]Product overview'!$B:$P,14,FALSE))</f>
        <v/>
      </c>
      <c r="O284" s="2" t="str">
        <f>IF(Tabel1[[#This Row],[ID'#]]="","",+VLOOKUP(Tabel1[[#This Row],[ID'#]],'[1]Product overview'!$B:$P,15,FALSE))</f>
        <v/>
      </c>
    </row>
    <row r="285" spans="1:15">
      <c r="A285" s="98"/>
      <c r="B285" s="98"/>
      <c r="C285" s="119"/>
      <c r="D285" s="98"/>
      <c r="E285" s="98"/>
      <c r="F285" s="98" t="str">
        <f>IF(Tabel1[[#This Row],[ID'#]]="","",+VLOOKUP(Tabel1[[#This Row],[ID'#]],'[1]Product overview'!$B:$P,2,FALSE))</f>
        <v/>
      </c>
      <c r="G285" s="2" t="str">
        <f>IF(Tabel1[[#This Row],[ID'#]]="","",+VLOOKUP(Tabel1[[#This Row],[ID'#]],'[1]Product overview'!$B:$P,5,FALSE))</f>
        <v/>
      </c>
      <c r="H285" s="2" t="str">
        <f>IF(Tabel1[[#This Row],[ID'#]]="","",+VLOOKUP(Tabel1[[#This Row],[ID'#]],'[1]Product overview'!$B:$P,8,FALSE))</f>
        <v/>
      </c>
      <c r="I285" s="2" t="str">
        <f>IF(Tabel1[[#This Row],[ID'#]]="","",+VLOOKUP(Tabel1[[#This Row],[ID'#]],'[1]Product overview'!$B:$P,9,FALSE))</f>
        <v/>
      </c>
      <c r="J285" s="2" t="str">
        <f>IF(Tabel1[[#This Row],[ID'#]]="","",+VLOOKUP(Tabel1[[#This Row],[ID'#]],'[1]Product overview'!$B:$P,10,FALSE))</f>
        <v/>
      </c>
      <c r="K285" s="2" t="str">
        <f>IF(Tabel1[[#This Row],[ID'#]]="","",+VLOOKUP(Tabel1[[#This Row],[ID'#]],'[1]Product overview'!$B:$P,11,FALSE))</f>
        <v/>
      </c>
      <c r="L285" s="2" t="str">
        <f>IF(Tabel1[[#This Row],[ID'#]]="","",+VLOOKUP(Tabel1[[#This Row],[ID'#]],'[1]Product overview'!$B:$P,12,FALSE))</f>
        <v/>
      </c>
      <c r="M285" s="2" t="str">
        <f>IF(Tabel1[[#This Row],[ID'#]]="","",+VLOOKUP(Tabel1[[#This Row],[ID'#]],'[1]Product overview'!$B:$P,13,FALSE))</f>
        <v/>
      </c>
      <c r="N285" s="2" t="str">
        <f>IF(Tabel1[[#This Row],[ID'#]]="","",+VLOOKUP(Tabel1[[#This Row],[ID'#]],'[1]Product overview'!$B:$P,14,FALSE))</f>
        <v/>
      </c>
      <c r="O285" s="2" t="str">
        <f>IF(Tabel1[[#This Row],[ID'#]]="","",+VLOOKUP(Tabel1[[#This Row],[ID'#]],'[1]Product overview'!$B:$P,15,FALSE))</f>
        <v/>
      </c>
    </row>
    <row r="286" spans="1:15">
      <c r="A286" s="98"/>
      <c r="B286" s="98"/>
      <c r="C286" s="119"/>
      <c r="D286" s="98"/>
      <c r="E286" s="98"/>
      <c r="F286" s="98" t="str">
        <f>IF(Tabel1[[#This Row],[ID'#]]="","",+VLOOKUP(Tabel1[[#This Row],[ID'#]],'[1]Product overview'!$B:$P,2,FALSE))</f>
        <v/>
      </c>
      <c r="G286" s="2" t="str">
        <f>IF(Tabel1[[#This Row],[ID'#]]="","",+VLOOKUP(Tabel1[[#This Row],[ID'#]],'[1]Product overview'!$B:$P,5,FALSE))</f>
        <v/>
      </c>
      <c r="H286" s="2" t="str">
        <f>IF(Tabel1[[#This Row],[ID'#]]="","",+VLOOKUP(Tabel1[[#This Row],[ID'#]],'[1]Product overview'!$B:$P,8,FALSE))</f>
        <v/>
      </c>
      <c r="I286" s="2" t="str">
        <f>IF(Tabel1[[#This Row],[ID'#]]="","",+VLOOKUP(Tabel1[[#This Row],[ID'#]],'[1]Product overview'!$B:$P,9,FALSE))</f>
        <v/>
      </c>
      <c r="J286" s="2" t="str">
        <f>IF(Tabel1[[#This Row],[ID'#]]="","",+VLOOKUP(Tabel1[[#This Row],[ID'#]],'[1]Product overview'!$B:$P,10,FALSE))</f>
        <v/>
      </c>
      <c r="K286" s="2" t="str">
        <f>IF(Tabel1[[#This Row],[ID'#]]="","",+VLOOKUP(Tabel1[[#This Row],[ID'#]],'[1]Product overview'!$B:$P,11,FALSE))</f>
        <v/>
      </c>
      <c r="L286" s="2" t="str">
        <f>IF(Tabel1[[#This Row],[ID'#]]="","",+VLOOKUP(Tabel1[[#This Row],[ID'#]],'[1]Product overview'!$B:$P,12,FALSE))</f>
        <v/>
      </c>
      <c r="M286" s="2" t="str">
        <f>IF(Tabel1[[#This Row],[ID'#]]="","",+VLOOKUP(Tabel1[[#This Row],[ID'#]],'[1]Product overview'!$B:$P,13,FALSE))</f>
        <v/>
      </c>
      <c r="N286" s="2" t="str">
        <f>IF(Tabel1[[#This Row],[ID'#]]="","",+VLOOKUP(Tabel1[[#This Row],[ID'#]],'[1]Product overview'!$B:$P,14,FALSE))</f>
        <v/>
      </c>
      <c r="O286" s="2" t="str">
        <f>IF(Tabel1[[#This Row],[ID'#]]="","",+VLOOKUP(Tabel1[[#This Row],[ID'#]],'[1]Product overview'!$B:$P,15,FALSE))</f>
        <v/>
      </c>
    </row>
    <row r="287" spans="1:15">
      <c r="A287" s="98"/>
      <c r="B287" s="98"/>
      <c r="C287" s="119"/>
      <c r="D287" s="98"/>
      <c r="E287" s="98"/>
      <c r="F287" s="98" t="str">
        <f>IF(Tabel1[[#This Row],[ID'#]]="","",+VLOOKUP(Tabel1[[#This Row],[ID'#]],'[1]Product overview'!$B:$P,2,FALSE))</f>
        <v/>
      </c>
      <c r="G287" s="2" t="str">
        <f>IF(Tabel1[[#This Row],[ID'#]]="","",+VLOOKUP(Tabel1[[#This Row],[ID'#]],'[1]Product overview'!$B:$P,5,FALSE))</f>
        <v/>
      </c>
      <c r="H287" s="2" t="str">
        <f>IF(Tabel1[[#This Row],[ID'#]]="","",+VLOOKUP(Tabel1[[#This Row],[ID'#]],'[1]Product overview'!$B:$P,8,FALSE))</f>
        <v/>
      </c>
      <c r="I287" s="2" t="str">
        <f>IF(Tabel1[[#This Row],[ID'#]]="","",+VLOOKUP(Tabel1[[#This Row],[ID'#]],'[1]Product overview'!$B:$P,9,FALSE))</f>
        <v/>
      </c>
      <c r="J287" s="2" t="str">
        <f>IF(Tabel1[[#This Row],[ID'#]]="","",+VLOOKUP(Tabel1[[#This Row],[ID'#]],'[1]Product overview'!$B:$P,10,FALSE))</f>
        <v/>
      </c>
      <c r="K287" s="2" t="str">
        <f>IF(Tabel1[[#This Row],[ID'#]]="","",+VLOOKUP(Tabel1[[#This Row],[ID'#]],'[1]Product overview'!$B:$P,11,FALSE))</f>
        <v/>
      </c>
      <c r="L287" s="2" t="str">
        <f>IF(Tabel1[[#This Row],[ID'#]]="","",+VLOOKUP(Tabel1[[#This Row],[ID'#]],'[1]Product overview'!$B:$P,12,FALSE))</f>
        <v/>
      </c>
      <c r="M287" s="2" t="str">
        <f>IF(Tabel1[[#This Row],[ID'#]]="","",+VLOOKUP(Tabel1[[#This Row],[ID'#]],'[1]Product overview'!$B:$P,13,FALSE))</f>
        <v/>
      </c>
      <c r="N287" s="2" t="str">
        <f>IF(Tabel1[[#This Row],[ID'#]]="","",+VLOOKUP(Tabel1[[#This Row],[ID'#]],'[1]Product overview'!$B:$P,14,FALSE))</f>
        <v/>
      </c>
      <c r="O287" s="2" t="str">
        <f>IF(Tabel1[[#This Row],[ID'#]]="","",+VLOOKUP(Tabel1[[#This Row],[ID'#]],'[1]Product overview'!$B:$P,15,FALSE))</f>
        <v/>
      </c>
    </row>
    <row r="288" spans="1:15">
      <c r="A288" s="98"/>
      <c r="B288" s="98"/>
      <c r="C288" s="119"/>
      <c r="D288" s="98"/>
      <c r="E288" s="98"/>
      <c r="F288" s="98" t="str">
        <f>IF(Tabel1[[#This Row],[ID'#]]="","",+VLOOKUP(Tabel1[[#This Row],[ID'#]],'[1]Product overview'!$B:$P,2,FALSE))</f>
        <v/>
      </c>
      <c r="G288" s="2" t="str">
        <f>IF(Tabel1[[#This Row],[ID'#]]="","",+VLOOKUP(Tabel1[[#This Row],[ID'#]],'[1]Product overview'!$B:$P,5,FALSE))</f>
        <v/>
      </c>
      <c r="H288" s="2" t="str">
        <f>IF(Tabel1[[#This Row],[ID'#]]="","",+VLOOKUP(Tabel1[[#This Row],[ID'#]],'[1]Product overview'!$B:$P,8,FALSE))</f>
        <v/>
      </c>
      <c r="I288" s="2" t="str">
        <f>IF(Tabel1[[#This Row],[ID'#]]="","",+VLOOKUP(Tabel1[[#This Row],[ID'#]],'[1]Product overview'!$B:$P,9,FALSE))</f>
        <v/>
      </c>
      <c r="J288" s="2" t="str">
        <f>IF(Tabel1[[#This Row],[ID'#]]="","",+VLOOKUP(Tabel1[[#This Row],[ID'#]],'[1]Product overview'!$B:$P,10,FALSE))</f>
        <v/>
      </c>
      <c r="K288" s="2" t="str">
        <f>IF(Tabel1[[#This Row],[ID'#]]="","",+VLOOKUP(Tabel1[[#This Row],[ID'#]],'[1]Product overview'!$B:$P,11,FALSE))</f>
        <v/>
      </c>
      <c r="L288" s="2" t="str">
        <f>IF(Tabel1[[#This Row],[ID'#]]="","",+VLOOKUP(Tabel1[[#This Row],[ID'#]],'[1]Product overview'!$B:$P,12,FALSE))</f>
        <v/>
      </c>
      <c r="M288" s="2" t="str">
        <f>IF(Tabel1[[#This Row],[ID'#]]="","",+VLOOKUP(Tabel1[[#This Row],[ID'#]],'[1]Product overview'!$B:$P,13,FALSE))</f>
        <v/>
      </c>
      <c r="N288" s="2" t="str">
        <f>IF(Tabel1[[#This Row],[ID'#]]="","",+VLOOKUP(Tabel1[[#This Row],[ID'#]],'[1]Product overview'!$B:$P,14,FALSE))</f>
        <v/>
      </c>
      <c r="O288" s="2" t="str">
        <f>IF(Tabel1[[#This Row],[ID'#]]="","",+VLOOKUP(Tabel1[[#This Row],[ID'#]],'[1]Product overview'!$B:$P,15,FALSE))</f>
        <v/>
      </c>
    </row>
    <row r="289" spans="1:15">
      <c r="A289" s="98"/>
      <c r="B289" s="98"/>
      <c r="C289" s="119"/>
      <c r="D289" s="98"/>
      <c r="E289" s="98"/>
      <c r="F289" s="98" t="str">
        <f>IF(Tabel1[[#This Row],[ID'#]]="","",+VLOOKUP(Tabel1[[#This Row],[ID'#]],'[1]Product overview'!$B:$P,2,FALSE))</f>
        <v/>
      </c>
      <c r="G289" s="2" t="str">
        <f>IF(Tabel1[[#This Row],[ID'#]]="","",+VLOOKUP(Tabel1[[#This Row],[ID'#]],'[1]Product overview'!$B:$P,5,FALSE))</f>
        <v/>
      </c>
      <c r="H289" s="2" t="str">
        <f>IF(Tabel1[[#This Row],[ID'#]]="","",+VLOOKUP(Tabel1[[#This Row],[ID'#]],'[1]Product overview'!$B:$P,8,FALSE))</f>
        <v/>
      </c>
      <c r="I289" s="2" t="str">
        <f>IF(Tabel1[[#This Row],[ID'#]]="","",+VLOOKUP(Tabel1[[#This Row],[ID'#]],'[1]Product overview'!$B:$P,9,FALSE))</f>
        <v/>
      </c>
      <c r="J289" s="2" t="str">
        <f>IF(Tabel1[[#This Row],[ID'#]]="","",+VLOOKUP(Tabel1[[#This Row],[ID'#]],'[1]Product overview'!$B:$P,10,FALSE))</f>
        <v/>
      </c>
      <c r="K289" s="2" t="str">
        <f>IF(Tabel1[[#This Row],[ID'#]]="","",+VLOOKUP(Tabel1[[#This Row],[ID'#]],'[1]Product overview'!$B:$P,11,FALSE))</f>
        <v/>
      </c>
      <c r="L289" s="2" t="str">
        <f>IF(Tabel1[[#This Row],[ID'#]]="","",+VLOOKUP(Tabel1[[#This Row],[ID'#]],'[1]Product overview'!$B:$P,12,FALSE))</f>
        <v/>
      </c>
      <c r="M289" s="2" t="str">
        <f>IF(Tabel1[[#This Row],[ID'#]]="","",+VLOOKUP(Tabel1[[#This Row],[ID'#]],'[1]Product overview'!$B:$P,13,FALSE))</f>
        <v/>
      </c>
      <c r="N289" s="2" t="str">
        <f>IF(Tabel1[[#This Row],[ID'#]]="","",+VLOOKUP(Tabel1[[#This Row],[ID'#]],'[1]Product overview'!$B:$P,14,FALSE))</f>
        <v/>
      </c>
      <c r="O289" s="2" t="str">
        <f>IF(Tabel1[[#This Row],[ID'#]]="","",+VLOOKUP(Tabel1[[#This Row],[ID'#]],'[1]Product overview'!$B:$P,15,FALSE))</f>
        <v/>
      </c>
    </row>
    <row r="290" spans="1:15">
      <c r="A290" s="98"/>
      <c r="B290" s="98"/>
      <c r="C290" s="119"/>
      <c r="D290" s="98"/>
      <c r="E290" s="98"/>
      <c r="F290" s="98" t="str">
        <f>IF(Tabel1[[#This Row],[ID'#]]="","",+VLOOKUP(Tabel1[[#This Row],[ID'#]],'[1]Product overview'!$B:$P,2,FALSE))</f>
        <v/>
      </c>
      <c r="G290" s="2" t="str">
        <f>IF(Tabel1[[#This Row],[ID'#]]="","",+VLOOKUP(Tabel1[[#This Row],[ID'#]],'[1]Product overview'!$B:$P,5,FALSE))</f>
        <v/>
      </c>
      <c r="H290" s="2" t="str">
        <f>IF(Tabel1[[#This Row],[ID'#]]="","",+VLOOKUP(Tabel1[[#This Row],[ID'#]],'[1]Product overview'!$B:$P,8,FALSE))</f>
        <v/>
      </c>
      <c r="I290" s="2" t="str">
        <f>IF(Tabel1[[#This Row],[ID'#]]="","",+VLOOKUP(Tabel1[[#This Row],[ID'#]],'[1]Product overview'!$B:$P,9,FALSE))</f>
        <v/>
      </c>
      <c r="J290" s="2" t="str">
        <f>IF(Tabel1[[#This Row],[ID'#]]="","",+VLOOKUP(Tabel1[[#This Row],[ID'#]],'[1]Product overview'!$B:$P,10,FALSE))</f>
        <v/>
      </c>
      <c r="K290" s="2" t="str">
        <f>IF(Tabel1[[#This Row],[ID'#]]="","",+VLOOKUP(Tabel1[[#This Row],[ID'#]],'[1]Product overview'!$B:$P,11,FALSE))</f>
        <v/>
      </c>
      <c r="L290" s="2" t="str">
        <f>IF(Tabel1[[#This Row],[ID'#]]="","",+VLOOKUP(Tabel1[[#This Row],[ID'#]],'[1]Product overview'!$B:$P,12,FALSE))</f>
        <v/>
      </c>
      <c r="M290" s="2" t="str">
        <f>IF(Tabel1[[#This Row],[ID'#]]="","",+VLOOKUP(Tabel1[[#This Row],[ID'#]],'[1]Product overview'!$B:$P,13,FALSE))</f>
        <v/>
      </c>
      <c r="N290" s="2" t="str">
        <f>IF(Tabel1[[#This Row],[ID'#]]="","",+VLOOKUP(Tabel1[[#This Row],[ID'#]],'[1]Product overview'!$B:$P,14,FALSE))</f>
        <v/>
      </c>
      <c r="O290" s="2" t="str">
        <f>IF(Tabel1[[#This Row],[ID'#]]="","",+VLOOKUP(Tabel1[[#This Row],[ID'#]],'[1]Product overview'!$B:$P,15,FALSE))</f>
        <v/>
      </c>
    </row>
    <row r="291" spans="1:15">
      <c r="A291" s="98"/>
      <c r="B291" s="98"/>
      <c r="C291" s="119"/>
      <c r="D291" s="98"/>
      <c r="E291" s="98"/>
      <c r="F291" s="98" t="str">
        <f>IF(Tabel1[[#This Row],[ID'#]]="","",+VLOOKUP(Tabel1[[#This Row],[ID'#]],'[1]Product overview'!$B:$P,2,FALSE))</f>
        <v/>
      </c>
      <c r="G291" s="2" t="str">
        <f>IF(Tabel1[[#This Row],[ID'#]]="","",+VLOOKUP(Tabel1[[#This Row],[ID'#]],'[1]Product overview'!$B:$P,5,FALSE))</f>
        <v/>
      </c>
      <c r="H291" s="2" t="str">
        <f>IF(Tabel1[[#This Row],[ID'#]]="","",+VLOOKUP(Tabel1[[#This Row],[ID'#]],'[1]Product overview'!$B:$P,8,FALSE))</f>
        <v/>
      </c>
      <c r="I291" s="2" t="str">
        <f>IF(Tabel1[[#This Row],[ID'#]]="","",+VLOOKUP(Tabel1[[#This Row],[ID'#]],'[1]Product overview'!$B:$P,9,FALSE))</f>
        <v/>
      </c>
      <c r="J291" s="2" t="str">
        <f>IF(Tabel1[[#This Row],[ID'#]]="","",+VLOOKUP(Tabel1[[#This Row],[ID'#]],'[1]Product overview'!$B:$P,10,FALSE))</f>
        <v/>
      </c>
      <c r="K291" s="2" t="str">
        <f>IF(Tabel1[[#This Row],[ID'#]]="","",+VLOOKUP(Tabel1[[#This Row],[ID'#]],'[1]Product overview'!$B:$P,11,FALSE))</f>
        <v/>
      </c>
      <c r="L291" s="2" t="str">
        <f>IF(Tabel1[[#This Row],[ID'#]]="","",+VLOOKUP(Tabel1[[#This Row],[ID'#]],'[1]Product overview'!$B:$P,12,FALSE))</f>
        <v/>
      </c>
      <c r="M291" s="2" t="str">
        <f>IF(Tabel1[[#This Row],[ID'#]]="","",+VLOOKUP(Tabel1[[#This Row],[ID'#]],'[1]Product overview'!$B:$P,13,FALSE))</f>
        <v/>
      </c>
      <c r="N291" s="2" t="str">
        <f>IF(Tabel1[[#This Row],[ID'#]]="","",+VLOOKUP(Tabel1[[#This Row],[ID'#]],'[1]Product overview'!$B:$P,14,FALSE))</f>
        <v/>
      </c>
      <c r="O291" s="2" t="str">
        <f>IF(Tabel1[[#This Row],[ID'#]]="","",+VLOOKUP(Tabel1[[#This Row],[ID'#]],'[1]Product overview'!$B:$P,15,FALSE))</f>
        <v/>
      </c>
    </row>
    <row r="292" spans="1:15">
      <c r="A292" s="98"/>
      <c r="B292" s="98"/>
      <c r="C292" s="119"/>
      <c r="D292" s="98"/>
      <c r="E292" s="98"/>
      <c r="F292" s="98" t="str">
        <f>IF(Tabel1[[#This Row],[ID'#]]="","",+VLOOKUP(Tabel1[[#This Row],[ID'#]],'[1]Product overview'!$B:$P,2,FALSE))</f>
        <v/>
      </c>
      <c r="G292" s="2" t="str">
        <f>IF(Tabel1[[#This Row],[ID'#]]="","",+VLOOKUP(Tabel1[[#This Row],[ID'#]],'[1]Product overview'!$B:$P,5,FALSE))</f>
        <v/>
      </c>
      <c r="H292" s="2" t="str">
        <f>IF(Tabel1[[#This Row],[ID'#]]="","",+VLOOKUP(Tabel1[[#This Row],[ID'#]],'[1]Product overview'!$B:$P,8,FALSE))</f>
        <v/>
      </c>
      <c r="I292" s="2" t="str">
        <f>IF(Tabel1[[#This Row],[ID'#]]="","",+VLOOKUP(Tabel1[[#This Row],[ID'#]],'[1]Product overview'!$B:$P,9,FALSE))</f>
        <v/>
      </c>
      <c r="J292" s="2" t="str">
        <f>IF(Tabel1[[#This Row],[ID'#]]="","",+VLOOKUP(Tabel1[[#This Row],[ID'#]],'[1]Product overview'!$B:$P,10,FALSE))</f>
        <v/>
      </c>
      <c r="K292" s="2" t="str">
        <f>IF(Tabel1[[#This Row],[ID'#]]="","",+VLOOKUP(Tabel1[[#This Row],[ID'#]],'[1]Product overview'!$B:$P,11,FALSE))</f>
        <v/>
      </c>
      <c r="L292" s="2" t="str">
        <f>IF(Tabel1[[#This Row],[ID'#]]="","",+VLOOKUP(Tabel1[[#This Row],[ID'#]],'[1]Product overview'!$B:$P,12,FALSE))</f>
        <v/>
      </c>
      <c r="M292" s="2" t="str">
        <f>IF(Tabel1[[#This Row],[ID'#]]="","",+VLOOKUP(Tabel1[[#This Row],[ID'#]],'[1]Product overview'!$B:$P,13,FALSE))</f>
        <v/>
      </c>
      <c r="N292" s="2" t="str">
        <f>IF(Tabel1[[#This Row],[ID'#]]="","",+VLOOKUP(Tabel1[[#This Row],[ID'#]],'[1]Product overview'!$B:$P,14,FALSE))</f>
        <v/>
      </c>
      <c r="O292" s="2" t="str">
        <f>IF(Tabel1[[#This Row],[ID'#]]="","",+VLOOKUP(Tabel1[[#This Row],[ID'#]],'[1]Product overview'!$B:$P,15,FALSE))</f>
        <v/>
      </c>
    </row>
    <row r="293" spans="1:15">
      <c r="A293" s="98"/>
      <c r="B293" s="98"/>
      <c r="C293" s="119"/>
      <c r="D293" s="98"/>
      <c r="E293" s="98"/>
      <c r="F293" s="98" t="str">
        <f>IF(Tabel1[[#This Row],[ID'#]]="","",+VLOOKUP(Tabel1[[#This Row],[ID'#]],'[1]Product overview'!$B:$P,2,FALSE))</f>
        <v/>
      </c>
      <c r="G293" s="2" t="str">
        <f>IF(Tabel1[[#This Row],[ID'#]]="","",+VLOOKUP(Tabel1[[#This Row],[ID'#]],'[1]Product overview'!$B:$P,5,FALSE))</f>
        <v/>
      </c>
      <c r="H293" s="2" t="str">
        <f>IF(Tabel1[[#This Row],[ID'#]]="","",+VLOOKUP(Tabel1[[#This Row],[ID'#]],'[1]Product overview'!$B:$P,8,FALSE))</f>
        <v/>
      </c>
      <c r="I293" s="2" t="str">
        <f>IF(Tabel1[[#This Row],[ID'#]]="","",+VLOOKUP(Tabel1[[#This Row],[ID'#]],'[1]Product overview'!$B:$P,9,FALSE))</f>
        <v/>
      </c>
      <c r="J293" s="2" t="str">
        <f>IF(Tabel1[[#This Row],[ID'#]]="","",+VLOOKUP(Tabel1[[#This Row],[ID'#]],'[1]Product overview'!$B:$P,10,FALSE))</f>
        <v/>
      </c>
      <c r="K293" s="2" t="str">
        <f>IF(Tabel1[[#This Row],[ID'#]]="","",+VLOOKUP(Tabel1[[#This Row],[ID'#]],'[1]Product overview'!$B:$P,11,FALSE))</f>
        <v/>
      </c>
      <c r="L293" s="2" t="str">
        <f>IF(Tabel1[[#This Row],[ID'#]]="","",+VLOOKUP(Tabel1[[#This Row],[ID'#]],'[1]Product overview'!$B:$P,12,FALSE))</f>
        <v/>
      </c>
      <c r="M293" s="2" t="str">
        <f>IF(Tabel1[[#This Row],[ID'#]]="","",+VLOOKUP(Tabel1[[#This Row],[ID'#]],'[1]Product overview'!$B:$P,13,FALSE))</f>
        <v/>
      </c>
      <c r="N293" s="2" t="str">
        <f>IF(Tabel1[[#This Row],[ID'#]]="","",+VLOOKUP(Tabel1[[#This Row],[ID'#]],'[1]Product overview'!$B:$P,14,FALSE))</f>
        <v/>
      </c>
      <c r="O293" s="2" t="str">
        <f>IF(Tabel1[[#This Row],[ID'#]]="","",+VLOOKUP(Tabel1[[#This Row],[ID'#]],'[1]Product overview'!$B:$P,15,FALSE))</f>
        <v/>
      </c>
    </row>
    <row r="294" spans="1:15">
      <c r="A294" s="98"/>
      <c r="B294" s="98"/>
      <c r="C294" s="119"/>
      <c r="D294" s="98"/>
      <c r="E294" s="98"/>
      <c r="F294" s="98" t="str">
        <f>IF(Tabel1[[#This Row],[ID'#]]="","",+VLOOKUP(Tabel1[[#This Row],[ID'#]],'[1]Product overview'!$B:$P,2,FALSE))</f>
        <v/>
      </c>
      <c r="G294" s="2" t="str">
        <f>IF(Tabel1[[#This Row],[ID'#]]="","",+VLOOKUP(Tabel1[[#This Row],[ID'#]],'[1]Product overview'!$B:$P,5,FALSE))</f>
        <v/>
      </c>
      <c r="H294" s="2" t="str">
        <f>IF(Tabel1[[#This Row],[ID'#]]="","",+VLOOKUP(Tabel1[[#This Row],[ID'#]],'[1]Product overview'!$B:$P,8,FALSE))</f>
        <v/>
      </c>
      <c r="I294" s="2" t="str">
        <f>IF(Tabel1[[#This Row],[ID'#]]="","",+VLOOKUP(Tabel1[[#This Row],[ID'#]],'[1]Product overview'!$B:$P,9,FALSE))</f>
        <v/>
      </c>
      <c r="J294" s="2" t="str">
        <f>IF(Tabel1[[#This Row],[ID'#]]="","",+VLOOKUP(Tabel1[[#This Row],[ID'#]],'[1]Product overview'!$B:$P,10,FALSE))</f>
        <v/>
      </c>
      <c r="K294" s="2" t="str">
        <f>IF(Tabel1[[#This Row],[ID'#]]="","",+VLOOKUP(Tabel1[[#This Row],[ID'#]],'[1]Product overview'!$B:$P,11,FALSE))</f>
        <v/>
      </c>
      <c r="L294" s="2" t="str">
        <f>IF(Tabel1[[#This Row],[ID'#]]="","",+VLOOKUP(Tabel1[[#This Row],[ID'#]],'[1]Product overview'!$B:$P,12,FALSE))</f>
        <v/>
      </c>
      <c r="M294" s="2" t="str">
        <f>IF(Tabel1[[#This Row],[ID'#]]="","",+VLOOKUP(Tabel1[[#This Row],[ID'#]],'[1]Product overview'!$B:$P,13,FALSE))</f>
        <v/>
      </c>
      <c r="N294" s="2" t="str">
        <f>IF(Tabel1[[#This Row],[ID'#]]="","",+VLOOKUP(Tabel1[[#This Row],[ID'#]],'[1]Product overview'!$B:$P,14,FALSE))</f>
        <v/>
      </c>
      <c r="O294" s="2" t="str">
        <f>IF(Tabel1[[#This Row],[ID'#]]="","",+VLOOKUP(Tabel1[[#This Row],[ID'#]],'[1]Product overview'!$B:$P,15,FALSE))</f>
        <v/>
      </c>
    </row>
    <row r="295" spans="1:15">
      <c r="A295" s="98"/>
      <c r="B295" s="98"/>
      <c r="C295" s="119"/>
      <c r="D295" s="98"/>
      <c r="E295" s="98"/>
      <c r="F295" s="98" t="str">
        <f>IF(Tabel1[[#This Row],[ID'#]]="","",+VLOOKUP(Tabel1[[#This Row],[ID'#]],'[1]Product overview'!$B:$P,2,FALSE))</f>
        <v/>
      </c>
      <c r="G295" s="2" t="str">
        <f>IF(Tabel1[[#This Row],[ID'#]]="","",+VLOOKUP(Tabel1[[#This Row],[ID'#]],'[1]Product overview'!$B:$P,5,FALSE))</f>
        <v/>
      </c>
      <c r="H295" s="2" t="str">
        <f>IF(Tabel1[[#This Row],[ID'#]]="","",+VLOOKUP(Tabel1[[#This Row],[ID'#]],'[1]Product overview'!$B:$P,8,FALSE))</f>
        <v/>
      </c>
      <c r="I295" s="2" t="str">
        <f>IF(Tabel1[[#This Row],[ID'#]]="","",+VLOOKUP(Tabel1[[#This Row],[ID'#]],'[1]Product overview'!$B:$P,9,FALSE))</f>
        <v/>
      </c>
      <c r="J295" s="2" t="str">
        <f>IF(Tabel1[[#This Row],[ID'#]]="","",+VLOOKUP(Tabel1[[#This Row],[ID'#]],'[1]Product overview'!$B:$P,10,FALSE))</f>
        <v/>
      </c>
      <c r="K295" s="2" t="str">
        <f>IF(Tabel1[[#This Row],[ID'#]]="","",+VLOOKUP(Tabel1[[#This Row],[ID'#]],'[1]Product overview'!$B:$P,11,FALSE))</f>
        <v/>
      </c>
      <c r="L295" s="2" t="str">
        <f>IF(Tabel1[[#This Row],[ID'#]]="","",+VLOOKUP(Tabel1[[#This Row],[ID'#]],'[1]Product overview'!$B:$P,12,FALSE))</f>
        <v/>
      </c>
      <c r="M295" s="2" t="str">
        <f>IF(Tabel1[[#This Row],[ID'#]]="","",+VLOOKUP(Tabel1[[#This Row],[ID'#]],'[1]Product overview'!$B:$P,13,FALSE))</f>
        <v/>
      </c>
      <c r="N295" s="2" t="str">
        <f>IF(Tabel1[[#This Row],[ID'#]]="","",+VLOOKUP(Tabel1[[#This Row],[ID'#]],'[1]Product overview'!$B:$P,14,FALSE))</f>
        <v/>
      </c>
      <c r="O295" s="2" t="str">
        <f>IF(Tabel1[[#This Row],[ID'#]]="","",+VLOOKUP(Tabel1[[#This Row],[ID'#]],'[1]Product overview'!$B:$P,15,FALSE))</f>
        <v/>
      </c>
    </row>
    <row r="296" spans="1:15">
      <c r="A296" s="98"/>
      <c r="B296" s="98"/>
      <c r="C296" s="119"/>
      <c r="D296" s="98"/>
      <c r="E296" s="98"/>
      <c r="F296" s="98" t="str">
        <f>IF(Tabel1[[#This Row],[ID'#]]="","",+VLOOKUP(Tabel1[[#This Row],[ID'#]],'[1]Product overview'!$B:$P,2,FALSE))</f>
        <v/>
      </c>
      <c r="G296" s="2" t="str">
        <f>IF(Tabel1[[#This Row],[ID'#]]="","",+VLOOKUP(Tabel1[[#This Row],[ID'#]],'[1]Product overview'!$B:$P,5,FALSE))</f>
        <v/>
      </c>
      <c r="H296" s="2" t="str">
        <f>IF(Tabel1[[#This Row],[ID'#]]="","",+VLOOKUP(Tabel1[[#This Row],[ID'#]],'[1]Product overview'!$B:$P,8,FALSE))</f>
        <v/>
      </c>
      <c r="I296" s="2" t="str">
        <f>IF(Tabel1[[#This Row],[ID'#]]="","",+VLOOKUP(Tabel1[[#This Row],[ID'#]],'[1]Product overview'!$B:$P,9,FALSE))</f>
        <v/>
      </c>
      <c r="J296" s="2" t="str">
        <f>IF(Tabel1[[#This Row],[ID'#]]="","",+VLOOKUP(Tabel1[[#This Row],[ID'#]],'[1]Product overview'!$B:$P,10,FALSE))</f>
        <v/>
      </c>
      <c r="K296" s="2" t="str">
        <f>IF(Tabel1[[#This Row],[ID'#]]="","",+VLOOKUP(Tabel1[[#This Row],[ID'#]],'[1]Product overview'!$B:$P,11,FALSE))</f>
        <v/>
      </c>
      <c r="L296" s="2" t="str">
        <f>IF(Tabel1[[#This Row],[ID'#]]="","",+VLOOKUP(Tabel1[[#This Row],[ID'#]],'[1]Product overview'!$B:$P,12,FALSE))</f>
        <v/>
      </c>
      <c r="M296" s="2" t="str">
        <f>IF(Tabel1[[#This Row],[ID'#]]="","",+VLOOKUP(Tabel1[[#This Row],[ID'#]],'[1]Product overview'!$B:$P,13,FALSE))</f>
        <v/>
      </c>
      <c r="N296" s="2" t="str">
        <f>IF(Tabel1[[#This Row],[ID'#]]="","",+VLOOKUP(Tabel1[[#This Row],[ID'#]],'[1]Product overview'!$B:$P,14,FALSE))</f>
        <v/>
      </c>
      <c r="O296" s="2" t="str">
        <f>IF(Tabel1[[#This Row],[ID'#]]="","",+VLOOKUP(Tabel1[[#This Row],[ID'#]],'[1]Product overview'!$B:$P,15,FALSE))</f>
        <v/>
      </c>
    </row>
    <row r="297" spans="1:15">
      <c r="A297" s="98"/>
      <c r="B297" s="98"/>
      <c r="C297" s="119"/>
      <c r="D297" s="98"/>
      <c r="E297" s="98"/>
      <c r="F297" s="98" t="str">
        <f>IF(Tabel1[[#This Row],[ID'#]]="","",+VLOOKUP(Tabel1[[#This Row],[ID'#]],'[1]Product overview'!$B:$P,2,FALSE))</f>
        <v/>
      </c>
      <c r="G297" s="2" t="str">
        <f>IF(Tabel1[[#This Row],[ID'#]]="","",+VLOOKUP(Tabel1[[#This Row],[ID'#]],'[1]Product overview'!$B:$P,5,FALSE))</f>
        <v/>
      </c>
      <c r="H297" s="2" t="str">
        <f>IF(Tabel1[[#This Row],[ID'#]]="","",+VLOOKUP(Tabel1[[#This Row],[ID'#]],'[1]Product overview'!$B:$P,8,FALSE))</f>
        <v/>
      </c>
      <c r="I297" s="2" t="str">
        <f>IF(Tabel1[[#This Row],[ID'#]]="","",+VLOOKUP(Tabel1[[#This Row],[ID'#]],'[1]Product overview'!$B:$P,9,FALSE))</f>
        <v/>
      </c>
      <c r="J297" s="2" t="str">
        <f>IF(Tabel1[[#This Row],[ID'#]]="","",+VLOOKUP(Tabel1[[#This Row],[ID'#]],'[1]Product overview'!$B:$P,10,FALSE))</f>
        <v/>
      </c>
      <c r="K297" s="2" t="str">
        <f>IF(Tabel1[[#This Row],[ID'#]]="","",+VLOOKUP(Tabel1[[#This Row],[ID'#]],'[1]Product overview'!$B:$P,11,FALSE))</f>
        <v/>
      </c>
      <c r="L297" s="2" t="str">
        <f>IF(Tabel1[[#This Row],[ID'#]]="","",+VLOOKUP(Tabel1[[#This Row],[ID'#]],'[1]Product overview'!$B:$P,12,FALSE))</f>
        <v/>
      </c>
      <c r="M297" s="2" t="str">
        <f>IF(Tabel1[[#This Row],[ID'#]]="","",+VLOOKUP(Tabel1[[#This Row],[ID'#]],'[1]Product overview'!$B:$P,13,FALSE))</f>
        <v/>
      </c>
      <c r="N297" s="2" t="str">
        <f>IF(Tabel1[[#This Row],[ID'#]]="","",+VLOOKUP(Tabel1[[#This Row],[ID'#]],'[1]Product overview'!$B:$P,14,FALSE))</f>
        <v/>
      </c>
      <c r="O297" s="2" t="str">
        <f>IF(Tabel1[[#This Row],[ID'#]]="","",+VLOOKUP(Tabel1[[#This Row],[ID'#]],'[1]Product overview'!$B:$P,15,FALSE))</f>
        <v/>
      </c>
    </row>
    <row r="298" spans="1:15">
      <c r="A298" s="98"/>
      <c r="B298" s="98"/>
      <c r="C298" s="119"/>
      <c r="D298" s="98"/>
      <c r="E298" s="98"/>
      <c r="F298" s="98" t="str">
        <f>IF(Tabel1[[#This Row],[ID'#]]="","",+VLOOKUP(Tabel1[[#This Row],[ID'#]],'[1]Product overview'!$B:$P,2,FALSE))</f>
        <v/>
      </c>
      <c r="G298" s="2" t="str">
        <f>IF(Tabel1[[#This Row],[ID'#]]="","",+VLOOKUP(Tabel1[[#This Row],[ID'#]],'[1]Product overview'!$B:$P,5,FALSE))</f>
        <v/>
      </c>
      <c r="H298" s="2" t="str">
        <f>IF(Tabel1[[#This Row],[ID'#]]="","",+VLOOKUP(Tabel1[[#This Row],[ID'#]],'[1]Product overview'!$B:$P,8,FALSE))</f>
        <v/>
      </c>
      <c r="I298" s="2" t="str">
        <f>IF(Tabel1[[#This Row],[ID'#]]="","",+VLOOKUP(Tabel1[[#This Row],[ID'#]],'[1]Product overview'!$B:$P,9,FALSE))</f>
        <v/>
      </c>
      <c r="J298" s="2" t="str">
        <f>IF(Tabel1[[#This Row],[ID'#]]="","",+VLOOKUP(Tabel1[[#This Row],[ID'#]],'[1]Product overview'!$B:$P,10,FALSE))</f>
        <v/>
      </c>
      <c r="K298" s="2" t="str">
        <f>IF(Tabel1[[#This Row],[ID'#]]="","",+VLOOKUP(Tabel1[[#This Row],[ID'#]],'[1]Product overview'!$B:$P,11,FALSE))</f>
        <v/>
      </c>
      <c r="L298" s="2" t="str">
        <f>IF(Tabel1[[#This Row],[ID'#]]="","",+VLOOKUP(Tabel1[[#This Row],[ID'#]],'[1]Product overview'!$B:$P,12,FALSE))</f>
        <v/>
      </c>
      <c r="M298" s="2" t="str">
        <f>IF(Tabel1[[#This Row],[ID'#]]="","",+VLOOKUP(Tabel1[[#This Row],[ID'#]],'[1]Product overview'!$B:$P,13,FALSE))</f>
        <v/>
      </c>
      <c r="N298" s="2" t="str">
        <f>IF(Tabel1[[#This Row],[ID'#]]="","",+VLOOKUP(Tabel1[[#This Row],[ID'#]],'[1]Product overview'!$B:$P,14,FALSE))</f>
        <v/>
      </c>
      <c r="O298" s="2" t="str">
        <f>IF(Tabel1[[#This Row],[ID'#]]="","",+VLOOKUP(Tabel1[[#This Row],[ID'#]],'[1]Product overview'!$B:$P,15,FALSE))</f>
        <v/>
      </c>
    </row>
    <row r="299" spans="1:15">
      <c r="A299" s="98"/>
      <c r="B299" s="98"/>
      <c r="C299" s="119"/>
      <c r="D299" s="98"/>
      <c r="E299" s="98"/>
      <c r="F299" s="98" t="str">
        <f>IF(Tabel1[[#This Row],[ID'#]]="","",+VLOOKUP(Tabel1[[#This Row],[ID'#]],'[1]Product overview'!$B:$P,2,FALSE))</f>
        <v/>
      </c>
      <c r="G299" s="2" t="str">
        <f>IF(Tabel1[[#This Row],[ID'#]]="","",+VLOOKUP(Tabel1[[#This Row],[ID'#]],'[1]Product overview'!$B:$P,5,FALSE))</f>
        <v/>
      </c>
      <c r="H299" s="2" t="str">
        <f>IF(Tabel1[[#This Row],[ID'#]]="","",+VLOOKUP(Tabel1[[#This Row],[ID'#]],'[1]Product overview'!$B:$P,8,FALSE))</f>
        <v/>
      </c>
      <c r="I299" s="2" t="str">
        <f>IF(Tabel1[[#This Row],[ID'#]]="","",+VLOOKUP(Tabel1[[#This Row],[ID'#]],'[1]Product overview'!$B:$P,9,FALSE))</f>
        <v/>
      </c>
      <c r="J299" s="2" t="str">
        <f>IF(Tabel1[[#This Row],[ID'#]]="","",+VLOOKUP(Tabel1[[#This Row],[ID'#]],'[1]Product overview'!$B:$P,10,FALSE))</f>
        <v/>
      </c>
      <c r="K299" s="2" t="str">
        <f>IF(Tabel1[[#This Row],[ID'#]]="","",+VLOOKUP(Tabel1[[#This Row],[ID'#]],'[1]Product overview'!$B:$P,11,FALSE))</f>
        <v/>
      </c>
      <c r="L299" s="2" t="str">
        <f>IF(Tabel1[[#This Row],[ID'#]]="","",+VLOOKUP(Tabel1[[#This Row],[ID'#]],'[1]Product overview'!$B:$P,12,FALSE))</f>
        <v/>
      </c>
      <c r="M299" s="2" t="str">
        <f>IF(Tabel1[[#This Row],[ID'#]]="","",+VLOOKUP(Tabel1[[#This Row],[ID'#]],'[1]Product overview'!$B:$P,13,FALSE))</f>
        <v/>
      </c>
      <c r="N299" s="2" t="str">
        <f>IF(Tabel1[[#This Row],[ID'#]]="","",+VLOOKUP(Tabel1[[#This Row],[ID'#]],'[1]Product overview'!$B:$P,14,FALSE))</f>
        <v/>
      </c>
      <c r="O299" s="2" t="str">
        <f>IF(Tabel1[[#This Row],[ID'#]]="","",+VLOOKUP(Tabel1[[#This Row],[ID'#]],'[1]Product overview'!$B:$P,15,FALSE))</f>
        <v/>
      </c>
    </row>
    <row r="300" spans="1:15">
      <c r="A300" s="98"/>
      <c r="B300" s="98"/>
      <c r="C300" s="119"/>
      <c r="D300" s="98"/>
      <c r="E300" s="98"/>
      <c r="F300" s="98" t="str">
        <f>IF(Tabel1[[#This Row],[ID'#]]="","",+VLOOKUP(Tabel1[[#This Row],[ID'#]],'[1]Product overview'!$B:$P,2,FALSE))</f>
        <v/>
      </c>
      <c r="G300" s="2" t="str">
        <f>IF(Tabel1[[#This Row],[ID'#]]="","",+VLOOKUP(Tabel1[[#This Row],[ID'#]],'[1]Product overview'!$B:$P,5,FALSE))</f>
        <v/>
      </c>
      <c r="H300" s="2" t="str">
        <f>IF(Tabel1[[#This Row],[ID'#]]="","",+VLOOKUP(Tabel1[[#This Row],[ID'#]],'[1]Product overview'!$B:$P,8,FALSE))</f>
        <v/>
      </c>
      <c r="I300" s="2" t="str">
        <f>IF(Tabel1[[#This Row],[ID'#]]="","",+VLOOKUP(Tabel1[[#This Row],[ID'#]],'[1]Product overview'!$B:$P,9,FALSE))</f>
        <v/>
      </c>
      <c r="J300" s="2" t="str">
        <f>IF(Tabel1[[#This Row],[ID'#]]="","",+VLOOKUP(Tabel1[[#This Row],[ID'#]],'[1]Product overview'!$B:$P,10,FALSE))</f>
        <v/>
      </c>
      <c r="K300" s="2" t="str">
        <f>IF(Tabel1[[#This Row],[ID'#]]="","",+VLOOKUP(Tabel1[[#This Row],[ID'#]],'[1]Product overview'!$B:$P,11,FALSE))</f>
        <v/>
      </c>
      <c r="L300" s="2" t="str">
        <f>IF(Tabel1[[#This Row],[ID'#]]="","",+VLOOKUP(Tabel1[[#This Row],[ID'#]],'[1]Product overview'!$B:$P,12,FALSE))</f>
        <v/>
      </c>
      <c r="M300" s="2" t="str">
        <f>IF(Tabel1[[#This Row],[ID'#]]="","",+VLOOKUP(Tabel1[[#This Row],[ID'#]],'[1]Product overview'!$B:$P,13,FALSE))</f>
        <v/>
      </c>
      <c r="N300" s="2" t="str">
        <f>IF(Tabel1[[#This Row],[ID'#]]="","",+VLOOKUP(Tabel1[[#This Row],[ID'#]],'[1]Product overview'!$B:$P,14,FALSE))</f>
        <v/>
      </c>
      <c r="O300" s="2" t="str">
        <f>IF(Tabel1[[#This Row],[ID'#]]="","",+VLOOKUP(Tabel1[[#This Row],[ID'#]],'[1]Product overview'!$B:$P,15,FALSE))</f>
        <v/>
      </c>
    </row>
    <row r="301" spans="1:15">
      <c r="A301" s="98"/>
      <c r="B301" s="98"/>
      <c r="C301" s="119"/>
      <c r="D301" s="98"/>
      <c r="E301" s="98"/>
      <c r="F301" s="98" t="str">
        <f>IF(Tabel1[[#This Row],[ID'#]]="","",+VLOOKUP(Tabel1[[#This Row],[ID'#]],'[1]Product overview'!$B:$P,2,FALSE))</f>
        <v/>
      </c>
      <c r="G301" s="2" t="str">
        <f>IF(Tabel1[[#This Row],[ID'#]]="","",+VLOOKUP(Tabel1[[#This Row],[ID'#]],'[1]Product overview'!$B:$P,5,FALSE))</f>
        <v/>
      </c>
      <c r="H301" s="2" t="str">
        <f>IF(Tabel1[[#This Row],[ID'#]]="","",+VLOOKUP(Tabel1[[#This Row],[ID'#]],'[1]Product overview'!$B:$P,8,FALSE))</f>
        <v/>
      </c>
      <c r="I301" s="2" t="str">
        <f>IF(Tabel1[[#This Row],[ID'#]]="","",+VLOOKUP(Tabel1[[#This Row],[ID'#]],'[1]Product overview'!$B:$P,9,FALSE))</f>
        <v/>
      </c>
      <c r="J301" s="2" t="str">
        <f>IF(Tabel1[[#This Row],[ID'#]]="","",+VLOOKUP(Tabel1[[#This Row],[ID'#]],'[1]Product overview'!$B:$P,10,FALSE))</f>
        <v/>
      </c>
      <c r="K301" s="2" t="str">
        <f>IF(Tabel1[[#This Row],[ID'#]]="","",+VLOOKUP(Tabel1[[#This Row],[ID'#]],'[1]Product overview'!$B:$P,11,FALSE))</f>
        <v/>
      </c>
      <c r="L301" s="2" t="str">
        <f>IF(Tabel1[[#This Row],[ID'#]]="","",+VLOOKUP(Tabel1[[#This Row],[ID'#]],'[1]Product overview'!$B:$P,12,FALSE))</f>
        <v/>
      </c>
      <c r="M301" s="2" t="str">
        <f>IF(Tabel1[[#This Row],[ID'#]]="","",+VLOOKUP(Tabel1[[#This Row],[ID'#]],'[1]Product overview'!$B:$P,13,FALSE))</f>
        <v/>
      </c>
      <c r="N301" s="2" t="str">
        <f>IF(Tabel1[[#This Row],[ID'#]]="","",+VLOOKUP(Tabel1[[#This Row],[ID'#]],'[1]Product overview'!$B:$P,14,FALSE))</f>
        <v/>
      </c>
      <c r="O301" s="2" t="str">
        <f>IF(Tabel1[[#This Row],[ID'#]]="","",+VLOOKUP(Tabel1[[#This Row],[ID'#]],'[1]Product overview'!$B:$P,15,FALSE))</f>
        <v/>
      </c>
    </row>
    <row r="302" spans="1:15">
      <c r="A302" s="98"/>
      <c r="B302" s="98"/>
      <c r="C302" s="119"/>
      <c r="D302" s="98"/>
      <c r="E302" s="98"/>
      <c r="F302" s="98" t="str">
        <f>IF(Tabel1[[#This Row],[ID'#]]="","",+VLOOKUP(Tabel1[[#This Row],[ID'#]],'[1]Product overview'!$B:$P,2,FALSE))</f>
        <v/>
      </c>
      <c r="G302" s="2" t="str">
        <f>IF(Tabel1[[#This Row],[ID'#]]="","",+VLOOKUP(Tabel1[[#This Row],[ID'#]],'[1]Product overview'!$B:$P,5,FALSE))</f>
        <v/>
      </c>
      <c r="H302" s="2" t="str">
        <f>IF(Tabel1[[#This Row],[ID'#]]="","",+VLOOKUP(Tabel1[[#This Row],[ID'#]],'[1]Product overview'!$B:$P,8,FALSE))</f>
        <v/>
      </c>
      <c r="I302" s="2" t="str">
        <f>IF(Tabel1[[#This Row],[ID'#]]="","",+VLOOKUP(Tabel1[[#This Row],[ID'#]],'[1]Product overview'!$B:$P,9,FALSE))</f>
        <v/>
      </c>
      <c r="J302" s="2" t="str">
        <f>IF(Tabel1[[#This Row],[ID'#]]="","",+VLOOKUP(Tabel1[[#This Row],[ID'#]],'[1]Product overview'!$B:$P,10,FALSE))</f>
        <v/>
      </c>
      <c r="K302" s="2" t="str">
        <f>IF(Tabel1[[#This Row],[ID'#]]="","",+VLOOKUP(Tabel1[[#This Row],[ID'#]],'[1]Product overview'!$B:$P,11,FALSE))</f>
        <v/>
      </c>
      <c r="L302" s="2" t="str">
        <f>IF(Tabel1[[#This Row],[ID'#]]="","",+VLOOKUP(Tabel1[[#This Row],[ID'#]],'[1]Product overview'!$B:$P,12,FALSE))</f>
        <v/>
      </c>
      <c r="M302" s="2" t="str">
        <f>IF(Tabel1[[#This Row],[ID'#]]="","",+VLOOKUP(Tabel1[[#This Row],[ID'#]],'[1]Product overview'!$B:$P,13,FALSE))</f>
        <v/>
      </c>
      <c r="N302" s="2" t="str">
        <f>IF(Tabel1[[#This Row],[ID'#]]="","",+VLOOKUP(Tabel1[[#This Row],[ID'#]],'[1]Product overview'!$B:$P,14,FALSE))</f>
        <v/>
      </c>
      <c r="O302" s="2" t="str">
        <f>IF(Tabel1[[#This Row],[ID'#]]="","",+VLOOKUP(Tabel1[[#This Row],[ID'#]],'[1]Product overview'!$B:$P,15,FALSE))</f>
        <v/>
      </c>
    </row>
    <row r="303" spans="1:15">
      <c r="A303" s="98"/>
      <c r="B303" s="98"/>
      <c r="C303" s="119"/>
      <c r="D303" s="98"/>
      <c r="E303" s="98"/>
      <c r="F303" s="98" t="str">
        <f>IF(Tabel1[[#This Row],[ID'#]]="","",+VLOOKUP(Tabel1[[#This Row],[ID'#]],'[1]Product overview'!$B:$P,2,FALSE))</f>
        <v/>
      </c>
      <c r="G303" s="2" t="str">
        <f>IF(Tabel1[[#This Row],[ID'#]]="","",+VLOOKUP(Tabel1[[#This Row],[ID'#]],'[1]Product overview'!$B:$P,5,FALSE))</f>
        <v/>
      </c>
      <c r="H303" s="2" t="str">
        <f>IF(Tabel1[[#This Row],[ID'#]]="","",+VLOOKUP(Tabel1[[#This Row],[ID'#]],'[1]Product overview'!$B:$P,8,FALSE))</f>
        <v/>
      </c>
      <c r="I303" s="2" t="str">
        <f>IF(Tabel1[[#This Row],[ID'#]]="","",+VLOOKUP(Tabel1[[#This Row],[ID'#]],'[1]Product overview'!$B:$P,9,FALSE))</f>
        <v/>
      </c>
      <c r="J303" s="2" t="str">
        <f>IF(Tabel1[[#This Row],[ID'#]]="","",+VLOOKUP(Tabel1[[#This Row],[ID'#]],'[1]Product overview'!$B:$P,10,FALSE))</f>
        <v/>
      </c>
      <c r="K303" s="2" t="str">
        <f>IF(Tabel1[[#This Row],[ID'#]]="","",+VLOOKUP(Tabel1[[#This Row],[ID'#]],'[1]Product overview'!$B:$P,11,FALSE))</f>
        <v/>
      </c>
      <c r="L303" s="2" t="str">
        <f>IF(Tabel1[[#This Row],[ID'#]]="","",+VLOOKUP(Tabel1[[#This Row],[ID'#]],'[1]Product overview'!$B:$P,12,FALSE))</f>
        <v/>
      </c>
      <c r="M303" s="2" t="str">
        <f>IF(Tabel1[[#This Row],[ID'#]]="","",+VLOOKUP(Tabel1[[#This Row],[ID'#]],'[1]Product overview'!$B:$P,13,FALSE))</f>
        <v/>
      </c>
      <c r="N303" s="2" t="str">
        <f>IF(Tabel1[[#This Row],[ID'#]]="","",+VLOOKUP(Tabel1[[#This Row],[ID'#]],'[1]Product overview'!$B:$P,14,FALSE))</f>
        <v/>
      </c>
      <c r="O303" s="2" t="str">
        <f>IF(Tabel1[[#This Row],[ID'#]]="","",+VLOOKUP(Tabel1[[#This Row],[ID'#]],'[1]Product overview'!$B:$P,15,FALSE))</f>
        <v/>
      </c>
    </row>
    <row r="304" spans="1:15">
      <c r="A304" s="98"/>
      <c r="B304" s="98"/>
      <c r="C304" s="119"/>
      <c r="D304" s="98"/>
      <c r="E304" s="98"/>
      <c r="F304" s="98" t="str">
        <f>IF(Tabel1[[#This Row],[ID'#]]="","",+VLOOKUP(Tabel1[[#This Row],[ID'#]],'[1]Product overview'!$B:$P,2,FALSE))</f>
        <v/>
      </c>
      <c r="G304" s="2" t="str">
        <f>IF(Tabel1[[#This Row],[ID'#]]="","",+VLOOKUP(Tabel1[[#This Row],[ID'#]],'[1]Product overview'!$B:$P,5,FALSE))</f>
        <v/>
      </c>
      <c r="H304" s="2" t="str">
        <f>IF(Tabel1[[#This Row],[ID'#]]="","",+VLOOKUP(Tabel1[[#This Row],[ID'#]],'[1]Product overview'!$B:$P,8,FALSE))</f>
        <v/>
      </c>
      <c r="I304" s="2" t="str">
        <f>IF(Tabel1[[#This Row],[ID'#]]="","",+VLOOKUP(Tabel1[[#This Row],[ID'#]],'[1]Product overview'!$B:$P,9,FALSE))</f>
        <v/>
      </c>
      <c r="J304" s="2" t="str">
        <f>IF(Tabel1[[#This Row],[ID'#]]="","",+VLOOKUP(Tabel1[[#This Row],[ID'#]],'[1]Product overview'!$B:$P,10,FALSE))</f>
        <v/>
      </c>
      <c r="K304" s="2" t="str">
        <f>IF(Tabel1[[#This Row],[ID'#]]="","",+VLOOKUP(Tabel1[[#This Row],[ID'#]],'[1]Product overview'!$B:$P,11,FALSE))</f>
        <v/>
      </c>
      <c r="L304" s="2" t="str">
        <f>IF(Tabel1[[#This Row],[ID'#]]="","",+VLOOKUP(Tabel1[[#This Row],[ID'#]],'[1]Product overview'!$B:$P,12,FALSE))</f>
        <v/>
      </c>
      <c r="M304" s="2" t="str">
        <f>IF(Tabel1[[#This Row],[ID'#]]="","",+VLOOKUP(Tabel1[[#This Row],[ID'#]],'[1]Product overview'!$B:$P,13,FALSE))</f>
        <v/>
      </c>
      <c r="N304" s="2" t="str">
        <f>IF(Tabel1[[#This Row],[ID'#]]="","",+VLOOKUP(Tabel1[[#This Row],[ID'#]],'[1]Product overview'!$B:$P,14,FALSE))</f>
        <v/>
      </c>
      <c r="O304" s="2" t="str">
        <f>IF(Tabel1[[#This Row],[ID'#]]="","",+VLOOKUP(Tabel1[[#This Row],[ID'#]],'[1]Product overview'!$B:$P,15,FALSE))</f>
        <v/>
      </c>
    </row>
    <row r="305" spans="1:15">
      <c r="A305" s="98"/>
      <c r="B305" s="98"/>
      <c r="C305" s="119"/>
      <c r="D305" s="98"/>
      <c r="E305" s="98"/>
      <c r="F305" s="98" t="str">
        <f>IF(Tabel1[[#This Row],[ID'#]]="","",+VLOOKUP(Tabel1[[#This Row],[ID'#]],'[1]Product overview'!$B:$P,2,FALSE))</f>
        <v/>
      </c>
      <c r="G305" s="2" t="str">
        <f>IF(Tabel1[[#This Row],[ID'#]]="","",+VLOOKUP(Tabel1[[#This Row],[ID'#]],'[1]Product overview'!$B:$P,5,FALSE))</f>
        <v/>
      </c>
      <c r="H305" s="2" t="str">
        <f>IF(Tabel1[[#This Row],[ID'#]]="","",+VLOOKUP(Tabel1[[#This Row],[ID'#]],'[1]Product overview'!$B:$P,8,FALSE))</f>
        <v/>
      </c>
      <c r="I305" s="2" t="str">
        <f>IF(Tabel1[[#This Row],[ID'#]]="","",+VLOOKUP(Tabel1[[#This Row],[ID'#]],'[1]Product overview'!$B:$P,9,FALSE))</f>
        <v/>
      </c>
      <c r="J305" s="2" t="str">
        <f>IF(Tabel1[[#This Row],[ID'#]]="","",+VLOOKUP(Tabel1[[#This Row],[ID'#]],'[1]Product overview'!$B:$P,10,FALSE))</f>
        <v/>
      </c>
      <c r="K305" s="2" t="str">
        <f>IF(Tabel1[[#This Row],[ID'#]]="","",+VLOOKUP(Tabel1[[#This Row],[ID'#]],'[1]Product overview'!$B:$P,11,FALSE))</f>
        <v/>
      </c>
      <c r="L305" s="2" t="str">
        <f>IF(Tabel1[[#This Row],[ID'#]]="","",+VLOOKUP(Tabel1[[#This Row],[ID'#]],'[1]Product overview'!$B:$P,12,FALSE))</f>
        <v/>
      </c>
      <c r="M305" s="2" t="str">
        <f>IF(Tabel1[[#This Row],[ID'#]]="","",+VLOOKUP(Tabel1[[#This Row],[ID'#]],'[1]Product overview'!$B:$P,13,FALSE))</f>
        <v/>
      </c>
      <c r="N305" s="2" t="str">
        <f>IF(Tabel1[[#This Row],[ID'#]]="","",+VLOOKUP(Tabel1[[#This Row],[ID'#]],'[1]Product overview'!$B:$P,14,FALSE))</f>
        <v/>
      </c>
      <c r="O305" s="2" t="str">
        <f>IF(Tabel1[[#This Row],[ID'#]]="","",+VLOOKUP(Tabel1[[#This Row],[ID'#]],'[1]Product overview'!$B:$P,15,FALSE))</f>
        <v/>
      </c>
    </row>
    <row r="306" spans="1:15">
      <c r="A306" s="98"/>
      <c r="B306" s="98"/>
      <c r="C306" s="119"/>
      <c r="D306" s="98"/>
      <c r="E306" s="98"/>
      <c r="F306" s="98" t="str">
        <f>IF(Tabel1[[#This Row],[ID'#]]="","",+VLOOKUP(Tabel1[[#This Row],[ID'#]],'[1]Product overview'!$B:$P,2,FALSE))</f>
        <v/>
      </c>
      <c r="G306" s="2" t="str">
        <f>IF(Tabel1[[#This Row],[ID'#]]="","",+VLOOKUP(Tabel1[[#This Row],[ID'#]],'[1]Product overview'!$B:$P,5,FALSE))</f>
        <v/>
      </c>
      <c r="H306" s="2" t="str">
        <f>IF(Tabel1[[#This Row],[ID'#]]="","",+VLOOKUP(Tabel1[[#This Row],[ID'#]],'[1]Product overview'!$B:$P,8,FALSE))</f>
        <v/>
      </c>
      <c r="I306" s="2" t="str">
        <f>IF(Tabel1[[#This Row],[ID'#]]="","",+VLOOKUP(Tabel1[[#This Row],[ID'#]],'[1]Product overview'!$B:$P,9,FALSE))</f>
        <v/>
      </c>
      <c r="J306" s="2" t="str">
        <f>IF(Tabel1[[#This Row],[ID'#]]="","",+VLOOKUP(Tabel1[[#This Row],[ID'#]],'[1]Product overview'!$B:$P,10,FALSE))</f>
        <v/>
      </c>
      <c r="K306" s="2" t="str">
        <f>IF(Tabel1[[#This Row],[ID'#]]="","",+VLOOKUP(Tabel1[[#This Row],[ID'#]],'[1]Product overview'!$B:$P,11,FALSE))</f>
        <v/>
      </c>
      <c r="L306" s="2" t="str">
        <f>IF(Tabel1[[#This Row],[ID'#]]="","",+VLOOKUP(Tabel1[[#This Row],[ID'#]],'[1]Product overview'!$B:$P,12,FALSE))</f>
        <v/>
      </c>
      <c r="M306" s="2" t="str">
        <f>IF(Tabel1[[#This Row],[ID'#]]="","",+VLOOKUP(Tabel1[[#This Row],[ID'#]],'[1]Product overview'!$B:$P,13,FALSE))</f>
        <v/>
      </c>
      <c r="N306" s="2" t="str">
        <f>IF(Tabel1[[#This Row],[ID'#]]="","",+VLOOKUP(Tabel1[[#This Row],[ID'#]],'[1]Product overview'!$B:$P,14,FALSE))</f>
        <v/>
      </c>
      <c r="O306" s="2" t="str">
        <f>IF(Tabel1[[#This Row],[ID'#]]="","",+VLOOKUP(Tabel1[[#This Row],[ID'#]],'[1]Product overview'!$B:$P,15,FALSE))</f>
        <v/>
      </c>
    </row>
    <row r="307" spans="1:15">
      <c r="A307" s="98"/>
      <c r="B307" s="98"/>
      <c r="C307" s="119"/>
      <c r="D307" s="98"/>
      <c r="E307" s="98"/>
      <c r="F307" s="98" t="str">
        <f>IF(Tabel1[[#This Row],[ID'#]]="","",+VLOOKUP(Tabel1[[#This Row],[ID'#]],'[1]Product overview'!$B:$P,2,FALSE))</f>
        <v/>
      </c>
      <c r="G307" s="2" t="str">
        <f>IF(Tabel1[[#This Row],[ID'#]]="","",+VLOOKUP(Tabel1[[#This Row],[ID'#]],'[1]Product overview'!$B:$P,5,FALSE))</f>
        <v/>
      </c>
      <c r="H307" s="2" t="str">
        <f>IF(Tabel1[[#This Row],[ID'#]]="","",+VLOOKUP(Tabel1[[#This Row],[ID'#]],'[1]Product overview'!$B:$P,8,FALSE))</f>
        <v/>
      </c>
      <c r="I307" s="2" t="str">
        <f>IF(Tabel1[[#This Row],[ID'#]]="","",+VLOOKUP(Tabel1[[#This Row],[ID'#]],'[1]Product overview'!$B:$P,9,FALSE))</f>
        <v/>
      </c>
      <c r="J307" s="2" t="str">
        <f>IF(Tabel1[[#This Row],[ID'#]]="","",+VLOOKUP(Tabel1[[#This Row],[ID'#]],'[1]Product overview'!$B:$P,10,FALSE))</f>
        <v/>
      </c>
      <c r="K307" s="2" t="str">
        <f>IF(Tabel1[[#This Row],[ID'#]]="","",+VLOOKUP(Tabel1[[#This Row],[ID'#]],'[1]Product overview'!$B:$P,11,FALSE))</f>
        <v/>
      </c>
      <c r="L307" s="2" t="str">
        <f>IF(Tabel1[[#This Row],[ID'#]]="","",+VLOOKUP(Tabel1[[#This Row],[ID'#]],'[1]Product overview'!$B:$P,12,FALSE))</f>
        <v/>
      </c>
      <c r="M307" s="2" t="str">
        <f>IF(Tabel1[[#This Row],[ID'#]]="","",+VLOOKUP(Tabel1[[#This Row],[ID'#]],'[1]Product overview'!$B:$P,13,FALSE))</f>
        <v/>
      </c>
      <c r="N307" s="2" t="str">
        <f>IF(Tabel1[[#This Row],[ID'#]]="","",+VLOOKUP(Tabel1[[#This Row],[ID'#]],'[1]Product overview'!$B:$P,14,FALSE))</f>
        <v/>
      </c>
      <c r="O307" s="2" t="str">
        <f>IF(Tabel1[[#This Row],[ID'#]]="","",+VLOOKUP(Tabel1[[#This Row],[ID'#]],'[1]Product overview'!$B:$P,15,FALSE))</f>
        <v/>
      </c>
    </row>
    <row r="308" spans="1:15">
      <c r="A308" s="98"/>
      <c r="B308" s="98"/>
      <c r="C308" s="119"/>
      <c r="D308" s="98"/>
      <c r="E308" s="98"/>
      <c r="F308" s="98" t="str">
        <f>IF(Tabel1[[#This Row],[ID'#]]="","",+VLOOKUP(Tabel1[[#This Row],[ID'#]],'[1]Product overview'!$B:$P,2,FALSE))</f>
        <v/>
      </c>
      <c r="G308" s="2" t="str">
        <f>IF(Tabel1[[#This Row],[ID'#]]="","",+VLOOKUP(Tabel1[[#This Row],[ID'#]],'[1]Product overview'!$B:$P,5,FALSE))</f>
        <v/>
      </c>
      <c r="H308" s="2" t="str">
        <f>IF(Tabel1[[#This Row],[ID'#]]="","",+VLOOKUP(Tabel1[[#This Row],[ID'#]],'[1]Product overview'!$B:$P,8,FALSE))</f>
        <v/>
      </c>
      <c r="I308" s="2" t="str">
        <f>IF(Tabel1[[#This Row],[ID'#]]="","",+VLOOKUP(Tabel1[[#This Row],[ID'#]],'[1]Product overview'!$B:$P,9,FALSE))</f>
        <v/>
      </c>
      <c r="J308" s="2" t="str">
        <f>IF(Tabel1[[#This Row],[ID'#]]="","",+VLOOKUP(Tabel1[[#This Row],[ID'#]],'[1]Product overview'!$B:$P,10,FALSE))</f>
        <v/>
      </c>
      <c r="K308" s="2" t="str">
        <f>IF(Tabel1[[#This Row],[ID'#]]="","",+VLOOKUP(Tabel1[[#This Row],[ID'#]],'[1]Product overview'!$B:$P,11,FALSE))</f>
        <v/>
      </c>
      <c r="L308" s="2" t="str">
        <f>IF(Tabel1[[#This Row],[ID'#]]="","",+VLOOKUP(Tabel1[[#This Row],[ID'#]],'[1]Product overview'!$B:$P,12,FALSE))</f>
        <v/>
      </c>
      <c r="M308" s="2" t="str">
        <f>IF(Tabel1[[#This Row],[ID'#]]="","",+VLOOKUP(Tabel1[[#This Row],[ID'#]],'[1]Product overview'!$B:$P,13,FALSE))</f>
        <v/>
      </c>
      <c r="N308" s="2" t="str">
        <f>IF(Tabel1[[#This Row],[ID'#]]="","",+VLOOKUP(Tabel1[[#This Row],[ID'#]],'[1]Product overview'!$B:$P,14,FALSE))</f>
        <v/>
      </c>
      <c r="O308" s="2" t="str">
        <f>IF(Tabel1[[#This Row],[ID'#]]="","",+VLOOKUP(Tabel1[[#This Row],[ID'#]],'[1]Product overview'!$B:$P,15,FALSE))</f>
        <v/>
      </c>
    </row>
    <row r="309" spans="1:15">
      <c r="A309" s="98"/>
      <c r="B309" s="98"/>
      <c r="C309" s="119"/>
      <c r="D309" s="98"/>
      <c r="E309" s="98"/>
      <c r="F309" s="98" t="str">
        <f>IF(Tabel1[[#This Row],[ID'#]]="","",+VLOOKUP(Tabel1[[#This Row],[ID'#]],'[1]Product overview'!$B:$P,2,FALSE))</f>
        <v/>
      </c>
      <c r="G309" s="2" t="str">
        <f>IF(Tabel1[[#This Row],[ID'#]]="","",+VLOOKUP(Tabel1[[#This Row],[ID'#]],'[1]Product overview'!$B:$P,5,FALSE))</f>
        <v/>
      </c>
      <c r="H309" s="2" t="str">
        <f>IF(Tabel1[[#This Row],[ID'#]]="","",+VLOOKUP(Tabel1[[#This Row],[ID'#]],'[1]Product overview'!$B:$P,8,FALSE))</f>
        <v/>
      </c>
      <c r="I309" s="2" t="str">
        <f>IF(Tabel1[[#This Row],[ID'#]]="","",+VLOOKUP(Tabel1[[#This Row],[ID'#]],'[1]Product overview'!$B:$P,9,FALSE))</f>
        <v/>
      </c>
      <c r="J309" s="2" t="str">
        <f>IF(Tabel1[[#This Row],[ID'#]]="","",+VLOOKUP(Tabel1[[#This Row],[ID'#]],'[1]Product overview'!$B:$P,10,FALSE))</f>
        <v/>
      </c>
      <c r="K309" s="2" t="str">
        <f>IF(Tabel1[[#This Row],[ID'#]]="","",+VLOOKUP(Tabel1[[#This Row],[ID'#]],'[1]Product overview'!$B:$P,11,FALSE))</f>
        <v/>
      </c>
      <c r="L309" s="2" t="str">
        <f>IF(Tabel1[[#This Row],[ID'#]]="","",+VLOOKUP(Tabel1[[#This Row],[ID'#]],'[1]Product overview'!$B:$P,12,FALSE))</f>
        <v/>
      </c>
      <c r="M309" s="2" t="str">
        <f>IF(Tabel1[[#This Row],[ID'#]]="","",+VLOOKUP(Tabel1[[#This Row],[ID'#]],'[1]Product overview'!$B:$P,13,FALSE))</f>
        <v/>
      </c>
      <c r="N309" s="2" t="str">
        <f>IF(Tabel1[[#This Row],[ID'#]]="","",+VLOOKUP(Tabel1[[#This Row],[ID'#]],'[1]Product overview'!$B:$P,14,FALSE))</f>
        <v/>
      </c>
      <c r="O309" s="2" t="str">
        <f>IF(Tabel1[[#This Row],[ID'#]]="","",+VLOOKUP(Tabel1[[#This Row],[ID'#]],'[1]Product overview'!$B:$P,15,FALSE))</f>
        <v/>
      </c>
    </row>
    <row r="310" spans="1:15">
      <c r="A310" s="98"/>
      <c r="B310" s="98"/>
      <c r="C310" s="119"/>
      <c r="D310" s="98"/>
      <c r="E310" s="98"/>
      <c r="F310" s="98" t="str">
        <f>IF(Tabel1[[#This Row],[ID'#]]="","",+VLOOKUP(Tabel1[[#This Row],[ID'#]],'[1]Product overview'!$B:$P,2,FALSE))</f>
        <v/>
      </c>
      <c r="G310" s="2" t="str">
        <f>IF(Tabel1[[#This Row],[ID'#]]="","",+VLOOKUP(Tabel1[[#This Row],[ID'#]],'[1]Product overview'!$B:$P,5,FALSE))</f>
        <v/>
      </c>
      <c r="H310" s="2" t="str">
        <f>IF(Tabel1[[#This Row],[ID'#]]="","",+VLOOKUP(Tabel1[[#This Row],[ID'#]],'[1]Product overview'!$B:$P,8,FALSE))</f>
        <v/>
      </c>
      <c r="I310" s="2" t="str">
        <f>IF(Tabel1[[#This Row],[ID'#]]="","",+VLOOKUP(Tabel1[[#This Row],[ID'#]],'[1]Product overview'!$B:$P,9,FALSE))</f>
        <v/>
      </c>
      <c r="J310" s="2" t="str">
        <f>IF(Tabel1[[#This Row],[ID'#]]="","",+VLOOKUP(Tabel1[[#This Row],[ID'#]],'[1]Product overview'!$B:$P,10,FALSE))</f>
        <v/>
      </c>
      <c r="K310" s="2" t="str">
        <f>IF(Tabel1[[#This Row],[ID'#]]="","",+VLOOKUP(Tabel1[[#This Row],[ID'#]],'[1]Product overview'!$B:$P,11,FALSE))</f>
        <v/>
      </c>
      <c r="L310" s="2" t="str">
        <f>IF(Tabel1[[#This Row],[ID'#]]="","",+VLOOKUP(Tabel1[[#This Row],[ID'#]],'[1]Product overview'!$B:$P,12,FALSE))</f>
        <v/>
      </c>
      <c r="M310" s="2" t="str">
        <f>IF(Tabel1[[#This Row],[ID'#]]="","",+VLOOKUP(Tabel1[[#This Row],[ID'#]],'[1]Product overview'!$B:$P,13,FALSE))</f>
        <v/>
      </c>
      <c r="N310" s="2" t="str">
        <f>IF(Tabel1[[#This Row],[ID'#]]="","",+VLOOKUP(Tabel1[[#This Row],[ID'#]],'[1]Product overview'!$B:$P,14,FALSE))</f>
        <v/>
      </c>
      <c r="O310" s="2" t="str">
        <f>IF(Tabel1[[#This Row],[ID'#]]="","",+VLOOKUP(Tabel1[[#This Row],[ID'#]],'[1]Product overview'!$B:$P,15,FALSE))</f>
        <v/>
      </c>
    </row>
    <row r="311" spans="1:15">
      <c r="A311" s="98"/>
      <c r="B311" s="98"/>
      <c r="C311" s="119"/>
      <c r="D311" s="98"/>
      <c r="E311" s="98"/>
      <c r="F311" s="98" t="str">
        <f>IF(Tabel1[[#This Row],[ID'#]]="","",+VLOOKUP(Tabel1[[#This Row],[ID'#]],'[1]Product overview'!$B:$P,2,FALSE))</f>
        <v/>
      </c>
      <c r="G311" s="2" t="str">
        <f>IF(Tabel1[[#This Row],[ID'#]]="","",+VLOOKUP(Tabel1[[#This Row],[ID'#]],'[1]Product overview'!$B:$P,5,FALSE))</f>
        <v/>
      </c>
      <c r="H311" s="2" t="str">
        <f>IF(Tabel1[[#This Row],[ID'#]]="","",+VLOOKUP(Tabel1[[#This Row],[ID'#]],'[1]Product overview'!$B:$P,8,FALSE))</f>
        <v/>
      </c>
      <c r="I311" s="2" t="str">
        <f>IF(Tabel1[[#This Row],[ID'#]]="","",+VLOOKUP(Tabel1[[#This Row],[ID'#]],'[1]Product overview'!$B:$P,9,FALSE))</f>
        <v/>
      </c>
      <c r="J311" s="2" t="str">
        <f>IF(Tabel1[[#This Row],[ID'#]]="","",+VLOOKUP(Tabel1[[#This Row],[ID'#]],'[1]Product overview'!$B:$P,10,FALSE))</f>
        <v/>
      </c>
      <c r="K311" s="2" t="str">
        <f>IF(Tabel1[[#This Row],[ID'#]]="","",+VLOOKUP(Tabel1[[#This Row],[ID'#]],'[1]Product overview'!$B:$P,11,FALSE))</f>
        <v/>
      </c>
      <c r="L311" s="2" t="str">
        <f>IF(Tabel1[[#This Row],[ID'#]]="","",+VLOOKUP(Tabel1[[#This Row],[ID'#]],'[1]Product overview'!$B:$P,12,FALSE))</f>
        <v/>
      </c>
      <c r="M311" s="2" t="str">
        <f>IF(Tabel1[[#This Row],[ID'#]]="","",+VLOOKUP(Tabel1[[#This Row],[ID'#]],'[1]Product overview'!$B:$P,13,FALSE))</f>
        <v/>
      </c>
      <c r="N311" s="2" t="str">
        <f>IF(Tabel1[[#This Row],[ID'#]]="","",+VLOOKUP(Tabel1[[#This Row],[ID'#]],'[1]Product overview'!$B:$P,14,FALSE))</f>
        <v/>
      </c>
      <c r="O311" s="2" t="str">
        <f>IF(Tabel1[[#This Row],[ID'#]]="","",+VLOOKUP(Tabel1[[#This Row],[ID'#]],'[1]Product overview'!$B:$P,15,FALSE))</f>
        <v/>
      </c>
    </row>
    <row r="312" spans="1:15">
      <c r="A312" s="98"/>
      <c r="B312" s="98"/>
      <c r="C312" s="119"/>
      <c r="D312" s="98"/>
      <c r="E312" s="98"/>
      <c r="F312" s="98" t="str">
        <f>IF(Tabel1[[#This Row],[ID'#]]="","",+VLOOKUP(Tabel1[[#This Row],[ID'#]],'[1]Product overview'!$B:$P,2,FALSE))</f>
        <v/>
      </c>
      <c r="G312" s="2" t="str">
        <f>IF(Tabel1[[#This Row],[ID'#]]="","",+VLOOKUP(Tabel1[[#This Row],[ID'#]],'[1]Product overview'!$B:$P,5,FALSE))</f>
        <v/>
      </c>
      <c r="H312" s="2" t="str">
        <f>IF(Tabel1[[#This Row],[ID'#]]="","",+VLOOKUP(Tabel1[[#This Row],[ID'#]],'[1]Product overview'!$B:$P,8,FALSE))</f>
        <v/>
      </c>
      <c r="I312" s="2" t="str">
        <f>IF(Tabel1[[#This Row],[ID'#]]="","",+VLOOKUP(Tabel1[[#This Row],[ID'#]],'[1]Product overview'!$B:$P,9,FALSE))</f>
        <v/>
      </c>
      <c r="J312" s="2" t="str">
        <f>IF(Tabel1[[#This Row],[ID'#]]="","",+VLOOKUP(Tabel1[[#This Row],[ID'#]],'[1]Product overview'!$B:$P,10,FALSE))</f>
        <v/>
      </c>
      <c r="K312" s="2" t="str">
        <f>IF(Tabel1[[#This Row],[ID'#]]="","",+VLOOKUP(Tabel1[[#This Row],[ID'#]],'[1]Product overview'!$B:$P,11,FALSE))</f>
        <v/>
      </c>
      <c r="L312" s="2" t="str">
        <f>IF(Tabel1[[#This Row],[ID'#]]="","",+VLOOKUP(Tabel1[[#This Row],[ID'#]],'[1]Product overview'!$B:$P,12,FALSE))</f>
        <v/>
      </c>
      <c r="M312" s="2" t="str">
        <f>IF(Tabel1[[#This Row],[ID'#]]="","",+VLOOKUP(Tabel1[[#This Row],[ID'#]],'[1]Product overview'!$B:$P,13,FALSE))</f>
        <v/>
      </c>
      <c r="N312" s="2" t="str">
        <f>IF(Tabel1[[#This Row],[ID'#]]="","",+VLOOKUP(Tabel1[[#This Row],[ID'#]],'[1]Product overview'!$B:$P,14,FALSE))</f>
        <v/>
      </c>
      <c r="O312" s="2" t="str">
        <f>IF(Tabel1[[#This Row],[ID'#]]="","",+VLOOKUP(Tabel1[[#This Row],[ID'#]],'[1]Product overview'!$B:$P,15,FALSE))</f>
        <v/>
      </c>
    </row>
    <row r="313" spans="1:15">
      <c r="A313" s="98"/>
      <c r="B313" s="98"/>
      <c r="C313" s="119"/>
      <c r="D313" s="98"/>
      <c r="E313" s="98"/>
      <c r="F313" s="98" t="str">
        <f>IF(Tabel1[[#This Row],[ID'#]]="","",+VLOOKUP(Tabel1[[#This Row],[ID'#]],'[1]Product overview'!$B:$P,2,FALSE))</f>
        <v/>
      </c>
      <c r="G313" s="2" t="str">
        <f>IF(Tabel1[[#This Row],[ID'#]]="","",+VLOOKUP(Tabel1[[#This Row],[ID'#]],'[1]Product overview'!$B:$P,5,FALSE))</f>
        <v/>
      </c>
      <c r="H313" s="2" t="str">
        <f>IF(Tabel1[[#This Row],[ID'#]]="","",+VLOOKUP(Tabel1[[#This Row],[ID'#]],'[1]Product overview'!$B:$P,8,FALSE))</f>
        <v/>
      </c>
      <c r="I313" s="2" t="str">
        <f>IF(Tabel1[[#This Row],[ID'#]]="","",+VLOOKUP(Tabel1[[#This Row],[ID'#]],'[1]Product overview'!$B:$P,9,FALSE))</f>
        <v/>
      </c>
      <c r="J313" s="2" t="str">
        <f>IF(Tabel1[[#This Row],[ID'#]]="","",+VLOOKUP(Tabel1[[#This Row],[ID'#]],'[1]Product overview'!$B:$P,10,FALSE))</f>
        <v/>
      </c>
      <c r="K313" s="2" t="str">
        <f>IF(Tabel1[[#This Row],[ID'#]]="","",+VLOOKUP(Tabel1[[#This Row],[ID'#]],'[1]Product overview'!$B:$P,11,FALSE))</f>
        <v/>
      </c>
      <c r="L313" s="2" t="str">
        <f>IF(Tabel1[[#This Row],[ID'#]]="","",+VLOOKUP(Tabel1[[#This Row],[ID'#]],'[1]Product overview'!$B:$P,12,FALSE))</f>
        <v/>
      </c>
      <c r="M313" s="2" t="str">
        <f>IF(Tabel1[[#This Row],[ID'#]]="","",+VLOOKUP(Tabel1[[#This Row],[ID'#]],'[1]Product overview'!$B:$P,13,FALSE))</f>
        <v/>
      </c>
      <c r="N313" s="2" t="str">
        <f>IF(Tabel1[[#This Row],[ID'#]]="","",+VLOOKUP(Tabel1[[#This Row],[ID'#]],'[1]Product overview'!$B:$P,14,FALSE))</f>
        <v/>
      </c>
      <c r="O313" s="2" t="str">
        <f>IF(Tabel1[[#This Row],[ID'#]]="","",+VLOOKUP(Tabel1[[#This Row],[ID'#]],'[1]Product overview'!$B:$P,15,FALSE))</f>
        <v/>
      </c>
    </row>
    <row r="314" spans="1:15">
      <c r="A314" s="98"/>
      <c r="B314" s="98"/>
      <c r="C314" s="119"/>
      <c r="D314" s="98"/>
      <c r="E314" s="98"/>
      <c r="F314" s="98" t="str">
        <f>IF(Tabel1[[#This Row],[ID'#]]="","",+VLOOKUP(Tabel1[[#This Row],[ID'#]],'[1]Product overview'!$B:$P,2,FALSE))</f>
        <v/>
      </c>
      <c r="G314" s="2" t="str">
        <f>IF(Tabel1[[#This Row],[ID'#]]="","",+VLOOKUP(Tabel1[[#This Row],[ID'#]],'[1]Product overview'!$B:$P,5,FALSE))</f>
        <v/>
      </c>
      <c r="H314" s="2" t="str">
        <f>IF(Tabel1[[#This Row],[ID'#]]="","",+VLOOKUP(Tabel1[[#This Row],[ID'#]],'[1]Product overview'!$B:$P,8,FALSE))</f>
        <v/>
      </c>
      <c r="I314" s="2" t="str">
        <f>IF(Tabel1[[#This Row],[ID'#]]="","",+VLOOKUP(Tabel1[[#This Row],[ID'#]],'[1]Product overview'!$B:$P,9,FALSE))</f>
        <v/>
      </c>
      <c r="J314" s="2" t="str">
        <f>IF(Tabel1[[#This Row],[ID'#]]="","",+VLOOKUP(Tabel1[[#This Row],[ID'#]],'[1]Product overview'!$B:$P,10,FALSE))</f>
        <v/>
      </c>
      <c r="K314" s="2" t="str">
        <f>IF(Tabel1[[#This Row],[ID'#]]="","",+VLOOKUP(Tabel1[[#This Row],[ID'#]],'[1]Product overview'!$B:$P,11,FALSE))</f>
        <v/>
      </c>
      <c r="L314" s="2" t="str">
        <f>IF(Tabel1[[#This Row],[ID'#]]="","",+VLOOKUP(Tabel1[[#This Row],[ID'#]],'[1]Product overview'!$B:$P,12,FALSE))</f>
        <v/>
      </c>
      <c r="M314" s="2" t="str">
        <f>IF(Tabel1[[#This Row],[ID'#]]="","",+VLOOKUP(Tabel1[[#This Row],[ID'#]],'[1]Product overview'!$B:$P,13,FALSE))</f>
        <v/>
      </c>
      <c r="N314" s="2" t="str">
        <f>IF(Tabel1[[#This Row],[ID'#]]="","",+VLOOKUP(Tabel1[[#This Row],[ID'#]],'[1]Product overview'!$B:$P,14,FALSE))</f>
        <v/>
      </c>
      <c r="O314" s="2" t="str">
        <f>IF(Tabel1[[#This Row],[ID'#]]="","",+VLOOKUP(Tabel1[[#This Row],[ID'#]],'[1]Product overview'!$B:$P,15,FALSE))</f>
        <v/>
      </c>
    </row>
    <row r="315" spans="1:15">
      <c r="A315" s="98"/>
      <c r="B315" s="98"/>
      <c r="C315" s="119"/>
      <c r="D315" s="98"/>
      <c r="E315" s="98"/>
      <c r="F315" s="98" t="str">
        <f>IF(Tabel1[[#This Row],[ID'#]]="","",+VLOOKUP(Tabel1[[#This Row],[ID'#]],'[1]Product overview'!$B:$P,2,FALSE))</f>
        <v/>
      </c>
      <c r="G315" s="2" t="str">
        <f>IF(Tabel1[[#This Row],[ID'#]]="","",+VLOOKUP(Tabel1[[#This Row],[ID'#]],'[1]Product overview'!$B:$P,5,FALSE))</f>
        <v/>
      </c>
      <c r="H315" s="2" t="str">
        <f>IF(Tabel1[[#This Row],[ID'#]]="","",+VLOOKUP(Tabel1[[#This Row],[ID'#]],'[1]Product overview'!$B:$P,8,FALSE))</f>
        <v/>
      </c>
      <c r="I315" s="2" t="str">
        <f>IF(Tabel1[[#This Row],[ID'#]]="","",+VLOOKUP(Tabel1[[#This Row],[ID'#]],'[1]Product overview'!$B:$P,9,FALSE))</f>
        <v/>
      </c>
      <c r="J315" s="2" t="str">
        <f>IF(Tabel1[[#This Row],[ID'#]]="","",+VLOOKUP(Tabel1[[#This Row],[ID'#]],'[1]Product overview'!$B:$P,10,FALSE))</f>
        <v/>
      </c>
      <c r="K315" s="2" t="str">
        <f>IF(Tabel1[[#This Row],[ID'#]]="","",+VLOOKUP(Tabel1[[#This Row],[ID'#]],'[1]Product overview'!$B:$P,11,FALSE))</f>
        <v/>
      </c>
      <c r="L315" s="2" t="str">
        <f>IF(Tabel1[[#This Row],[ID'#]]="","",+VLOOKUP(Tabel1[[#This Row],[ID'#]],'[1]Product overview'!$B:$P,12,FALSE))</f>
        <v/>
      </c>
      <c r="M315" s="2" t="str">
        <f>IF(Tabel1[[#This Row],[ID'#]]="","",+VLOOKUP(Tabel1[[#This Row],[ID'#]],'[1]Product overview'!$B:$P,13,FALSE))</f>
        <v/>
      </c>
      <c r="N315" s="2" t="str">
        <f>IF(Tabel1[[#This Row],[ID'#]]="","",+VLOOKUP(Tabel1[[#This Row],[ID'#]],'[1]Product overview'!$B:$P,14,FALSE))</f>
        <v/>
      </c>
      <c r="O315" s="2" t="str">
        <f>IF(Tabel1[[#This Row],[ID'#]]="","",+VLOOKUP(Tabel1[[#This Row],[ID'#]],'[1]Product overview'!$B:$P,15,FALSE))</f>
        <v/>
      </c>
    </row>
    <row r="316" spans="1:15">
      <c r="A316" s="98"/>
      <c r="B316" s="98"/>
      <c r="C316" s="119"/>
      <c r="D316" s="98"/>
      <c r="E316" s="98"/>
      <c r="F316" s="98" t="str">
        <f>IF(Tabel1[[#This Row],[ID'#]]="","",+VLOOKUP(Tabel1[[#This Row],[ID'#]],'[1]Product overview'!$B:$P,2,FALSE))</f>
        <v/>
      </c>
      <c r="G316" s="2" t="str">
        <f>IF(Tabel1[[#This Row],[ID'#]]="","",+VLOOKUP(Tabel1[[#This Row],[ID'#]],'[1]Product overview'!$B:$P,5,FALSE))</f>
        <v/>
      </c>
      <c r="H316" s="2" t="str">
        <f>IF(Tabel1[[#This Row],[ID'#]]="","",+VLOOKUP(Tabel1[[#This Row],[ID'#]],'[1]Product overview'!$B:$P,8,FALSE))</f>
        <v/>
      </c>
      <c r="I316" s="2" t="str">
        <f>IF(Tabel1[[#This Row],[ID'#]]="","",+VLOOKUP(Tabel1[[#This Row],[ID'#]],'[1]Product overview'!$B:$P,9,FALSE))</f>
        <v/>
      </c>
      <c r="J316" s="2" t="str">
        <f>IF(Tabel1[[#This Row],[ID'#]]="","",+VLOOKUP(Tabel1[[#This Row],[ID'#]],'[1]Product overview'!$B:$P,10,FALSE))</f>
        <v/>
      </c>
      <c r="K316" s="2" t="str">
        <f>IF(Tabel1[[#This Row],[ID'#]]="","",+VLOOKUP(Tabel1[[#This Row],[ID'#]],'[1]Product overview'!$B:$P,11,FALSE))</f>
        <v/>
      </c>
      <c r="L316" s="2" t="str">
        <f>IF(Tabel1[[#This Row],[ID'#]]="","",+VLOOKUP(Tabel1[[#This Row],[ID'#]],'[1]Product overview'!$B:$P,12,FALSE))</f>
        <v/>
      </c>
      <c r="M316" s="2" t="str">
        <f>IF(Tabel1[[#This Row],[ID'#]]="","",+VLOOKUP(Tabel1[[#This Row],[ID'#]],'[1]Product overview'!$B:$P,13,FALSE))</f>
        <v/>
      </c>
      <c r="N316" s="2" t="str">
        <f>IF(Tabel1[[#This Row],[ID'#]]="","",+VLOOKUP(Tabel1[[#This Row],[ID'#]],'[1]Product overview'!$B:$P,14,FALSE))</f>
        <v/>
      </c>
      <c r="O316" s="2" t="str">
        <f>IF(Tabel1[[#This Row],[ID'#]]="","",+VLOOKUP(Tabel1[[#This Row],[ID'#]],'[1]Product overview'!$B:$P,15,FALSE))</f>
        <v/>
      </c>
    </row>
    <row r="317" spans="1:15">
      <c r="A317" s="98"/>
      <c r="B317" s="98"/>
      <c r="C317" s="119"/>
      <c r="D317" s="98"/>
      <c r="E317" s="98"/>
      <c r="F317" s="98" t="str">
        <f>IF(Tabel1[[#This Row],[ID'#]]="","",+VLOOKUP(Tabel1[[#This Row],[ID'#]],'[1]Product overview'!$B:$P,2,FALSE))</f>
        <v/>
      </c>
      <c r="G317" s="2" t="str">
        <f>IF(Tabel1[[#This Row],[ID'#]]="","",+VLOOKUP(Tabel1[[#This Row],[ID'#]],'[1]Product overview'!$B:$P,5,FALSE))</f>
        <v/>
      </c>
      <c r="H317" s="2" t="str">
        <f>IF(Tabel1[[#This Row],[ID'#]]="","",+VLOOKUP(Tabel1[[#This Row],[ID'#]],'[1]Product overview'!$B:$P,8,FALSE))</f>
        <v/>
      </c>
      <c r="I317" s="2" t="str">
        <f>IF(Tabel1[[#This Row],[ID'#]]="","",+VLOOKUP(Tabel1[[#This Row],[ID'#]],'[1]Product overview'!$B:$P,9,FALSE))</f>
        <v/>
      </c>
      <c r="J317" s="2" t="str">
        <f>IF(Tabel1[[#This Row],[ID'#]]="","",+VLOOKUP(Tabel1[[#This Row],[ID'#]],'[1]Product overview'!$B:$P,10,FALSE))</f>
        <v/>
      </c>
      <c r="K317" s="2" t="str">
        <f>IF(Tabel1[[#This Row],[ID'#]]="","",+VLOOKUP(Tabel1[[#This Row],[ID'#]],'[1]Product overview'!$B:$P,11,FALSE))</f>
        <v/>
      </c>
      <c r="L317" s="2" t="str">
        <f>IF(Tabel1[[#This Row],[ID'#]]="","",+VLOOKUP(Tabel1[[#This Row],[ID'#]],'[1]Product overview'!$B:$P,12,FALSE))</f>
        <v/>
      </c>
      <c r="M317" s="2" t="str">
        <f>IF(Tabel1[[#This Row],[ID'#]]="","",+VLOOKUP(Tabel1[[#This Row],[ID'#]],'[1]Product overview'!$B:$P,13,FALSE))</f>
        <v/>
      </c>
      <c r="N317" s="2" t="str">
        <f>IF(Tabel1[[#This Row],[ID'#]]="","",+VLOOKUP(Tabel1[[#This Row],[ID'#]],'[1]Product overview'!$B:$P,14,FALSE))</f>
        <v/>
      </c>
      <c r="O317" s="2" t="str">
        <f>IF(Tabel1[[#This Row],[ID'#]]="","",+VLOOKUP(Tabel1[[#This Row],[ID'#]],'[1]Product overview'!$B:$P,15,FALSE))</f>
        <v/>
      </c>
    </row>
    <row r="318" spans="1:15">
      <c r="A318" s="98"/>
      <c r="B318" s="98"/>
      <c r="C318" s="119"/>
      <c r="D318" s="98"/>
      <c r="E318" s="98"/>
      <c r="F318" s="98" t="str">
        <f>IF(Tabel1[[#This Row],[ID'#]]="","",+VLOOKUP(Tabel1[[#This Row],[ID'#]],'[1]Product overview'!$B:$P,2,FALSE))</f>
        <v/>
      </c>
      <c r="G318" s="2" t="str">
        <f>IF(Tabel1[[#This Row],[ID'#]]="","",+VLOOKUP(Tabel1[[#This Row],[ID'#]],'[1]Product overview'!$B:$P,5,FALSE))</f>
        <v/>
      </c>
      <c r="H318" s="2" t="str">
        <f>IF(Tabel1[[#This Row],[ID'#]]="","",+VLOOKUP(Tabel1[[#This Row],[ID'#]],'[1]Product overview'!$B:$P,8,FALSE))</f>
        <v/>
      </c>
      <c r="I318" s="2" t="str">
        <f>IF(Tabel1[[#This Row],[ID'#]]="","",+VLOOKUP(Tabel1[[#This Row],[ID'#]],'[1]Product overview'!$B:$P,9,FALSE))</f>
        <v/>
      </c>
      <c r="J318" s="2" t="str">
        <f>IF(Tabel1[[#This Row],[ID'#]]="","",+VLOOKUP(Tabel1[[#This Row],[ID'#]],'[1]Product overview'!$B:$P,10,FALSE))</f>
        <v/>
      </c>
      <c r="K318" s="2" t="str">
        <f>IF(Tabel1[[#This Row],[ID'#]]="","",+VLOOKUP(Tabel1[[#This Row],[ID'#]],'[1]Product overview'!$B:$P,11,FALSE))</f>
        <v/>
      </c>
      <c r="L318" s="2" t="str">
        <f>IF(Tabel1[[#This Row],[ID'#]]="","",+VLOOKUP(Tabel1[[#This Row],[ID'#]],'[1]Product overview'!$B:$P,12,FALSE))</f>
        <v/>
      </c>
      <c r="M318" s="2" t="str">
        <f>IF(Tabel1[[#This Row],[ID'#]]="","",+VLOOKUP(Tabel1[[#This Row],[ID'#]],'[1]Product overview'!$B:$P,13,FALSE))</f>
        <v/>
      </c>
      <c r="N318" s="2" t="str">
        <f>IF(Tabel1[[#This Row],[ID'#]]="","",+VLOOKUP(Tabel1[[#This Row],[ID'#]],'[1]Product overview'!$B:$P,14,FALSE))</f>
        <v/>
      </c>
      <c r="O318" s="2" t="str">
        <f>IF(Tabel1[[#This Row],[ID'#]]="","",+VLOOKUP(Tabel1[[#This Row],[ID'#]],'[1]Product overview'!$B:$P,15,FALSE))</f>
        <v/>
      </c>
    </row>
    <row r="319" spans="1:15">
      <c r="A319" s="98"/>
      <c r="B319" s="98"/>
      <c r="C319" s="119"/>
      <c r="D319" s="98"/>
      <c r="E319" s="98"/>
      <c r="F319" s="98" t="str">
        <f>IF(Tabel1[[#This Row],[ID'#]]="","",+VLOOKUP(Tabel1[[#This Row],[ID'#]],'[1]Product overview'!$B:$P,2,FALSE))</f>
        <v/>
      </c>
      <c r="G319" s="2" t="str">
        <f>IF(Tabel1[[#This Row],[ID'#]]="","",+VLOOKUP(Tabel1[[#This Row],[ID'#]],'[1]Product overview'!$B:$P,5,FALSE))</f>
        <v/>
      </c>
      <c r="H319" s="2" t="str">
        <f>IF(Tabel1[[#This Row],[ID'#]]="","",+VLOOKUP(Tabel1[[#This Row],[ID'#]],'[1]Product overview'!$B:$P,8,FALSE))</f>
        <v/>
      </c>
      <c r="I319" s="2" t="str">
        <f>IF(Tabel1[[#This Row],[ID'#]]="","",+VLOOKUP(Tabel1[[#This Row],[ID'#]],'[1]Product overview'!$B:$P,9,FALSE))</f>
        <v/>
      </c>
      <c r="J319" s="2" t="str">
        <f>IF(Tabel1[[#This Row],[ID'#]]="","",+VLOOKUP(Tabel1[[#This Row],[ID'#]],'[1]Product overview'!$B:$P,10,FALSE))</f>
        <v/>
      </c>
      <c r="K319" s="2" t="str">
        <f>IF(Tabel1[[#This Row],[ID'#]]="","",+VLOOKUP(Tabel1[[#This Row],[ID'#]],'[1]Product overview'!$B:$P,11,FALSE))</f>
        <v/>
      </c>
      <c r="L319" s="2" t="str">
        <f>IF(Tabel1[[#This Row],[ID'#]]="","",+VLOOKUP(Tabel1[[#This Row],[ID'#]],'[1]Product overview'!$B:$P,12,FALSE))</f>
        <v/>
      </c>
      <c r="M319" s="2" t="str">
        <f>IF(Tabel1[[#This Row],[ID'#]]="","",+VLOOKUP(Tabel1[[#This Row],[ID'#]],'[1]Product overview'!$B:$P,13,FALSE))</f>
        <v/>
      </c>
      <c r="N319" s="2" t="str">
        <f>IF(Tabel1[[#This Row],[ID'#]]="","",+VLOOKUP(Tabel1[[#This Row],[ID'#]],'[1]Product overview'!$B:$P,14,FALSE))</f>
        <v/>
      </c>
      <c r="O319" s="2" t="str">
        <f>IF(Tabel1[[#This Row],[ID'#]]="","",+VLOOKUP(Tabel1[[#This Row],[ID'#]],'[1]Product overview'!$B:$P,15,FALSE))</f>
        <v/>
      </c>
    </row>
    <row r="320" spans="1:15">
      <c r="A320" s="98"/>
      <c r="B320" s="98"/>
      <c r="C320" s="119"/>
      <c r="D320" s="98"/>
      <c r="E320" s="98"/>
      <c r="F320" s="98" t="str">
        <f>IF(Tabel1[[#This Row],[ID'#]]="","",+VLOOKUP(Tabel1[[#This Row],[ID'#]],'[1]Product overview'!$B:$P,2,FALSE))</f>
        <v/>
      </c>
      <c r="G320" s="2" t="str">
        <f>IF(Tabel1[[#This Row],[ID'#]]="","",+VLOOKUP(Tabel1[[#This Row],[ID'#]],'[1]Product overview'!$B:$P,5,FALSE))</f>
        <v/>
      </c>
      <c r="H320" s="2" t="str">
        <f>IF(Tabel1[[#This Row],[ID'#]]="","",+VLOOKUP(Tabel1[[#This Row],[ID'#]],'[1]Product overview'!$B:$P,8,FALSE))</f>
        <v/>
      </c>
      <c r="I320" s="2" t="str">
        <f>IF(Tabel1[[#This Row],[ID'#]]="","",+VLOOKUP(Tabel1[[#This Row],[ID'#]],'[1]Product overview'!$B:$P,9,FALSE))</f>
        <v/>
      </c>
      <c r="J320" s="2" t="str">
        <f>IF(Tabel1[[#This Row],[ID'#]]="","",+VLOOKUP(Tabel1[[#This Row],[ID'#]],'[1]Product overview'!$B:$P,10,FALSE))</f>
        <v/>
      </c>
      <c r="K320" s="2" t="str">
        <f>IF(Tabel1[[#This Row],[ID'#]]="","",+VLOOKUP(Tabel1[[#This Row],[ID'#]],'[1]Product overview'!$B:$P,11,FALSE))</f>
        <v/>
      </c>
      <c r="L320" s="2" t="str">
        <f>IF(Tabel1[[#This Row],[ID'#]]="","",+VLOOKUP(Tabel1[[#This Row],[ID'#]],'[1]Product overview'!$B:$P,12,FALSE))</f>
        <v/>
      </c>
      <c r="M320" s="2" t="str">
        <f>IF(Tabel1[[#This Row],[ID'#]]="","",+VLOOKUP(Tabel1[[#This Row],[ID'#]],'[1]Product overview'!$B:$P,13,FALSE))</f>
        <v/>
      </c>
      <c r="N320" s="2" t="str">
        <f>IF(Tabel1[[#This Row],[ID'#]]="","",+VLOOKUP(Tabel1[[#This Row],[ID'#]],'[1]Product overview'!$B:$P,14,FALSE))</f>
        <v/>
      </c>
      <c r="O320" s="2" t="str">
        <f>IF(Tabel1[[#This Row],[ID'#]]="","",+VLOOKUP(Tabel1[[#This Row],[ID'#]],'[1]Product overview'!$B:$P,15,FALSE))</f>
        <v/>
      </c>
    </row>
    <row r="321" spans="1:15">
      <c r="A321" s="98"/>
      <c r="B321" s="98"/>
      <c r="C321" s="119"/>
      <c r="D321" s="98"/>
      <c r="E321" s="98"/>
      <c r="F321" s="98" t="str">
        <f>IF(Tabel1[[#This Row],[ID'#]]="","",+VLOOKUP(Tabel1[[#This Row],[ID'#]],'[1]Product overview'!$B:$P,2,FALSE))</f>
        <v/>
      </c>
      <c r="G321" s="2" t="str">
        <f>IF(Tabel1[[#This Row],[ID'#]]="","",+VLOOKUP(Tabel1[[#This Row],[ID'#]],'[1]Product overview'!$B:$P,5,FALSE))</f>
        <v/>
      </c>
      <c r="H321" s="2" t="str">
        <f>IF(Tabel1[[#This Row],[ID'#]]="","",+VLOOKUP(Tabel1[[#This Row],[ID'#]],'[1]Product overview'!$B:$P,8,FALSE))</f>
        <v/>
      </c>
      <c r="I321" s="2" t="str">
        <f>IF(Tabel1[[#This Row],[ID'#]]="","",+VLOOKUP(Tabel1[[#This Row],[ID'#]],'[1]Product overview'!$B:$P,9,FALSE))</f>
        <v/>
      </c>
      <c r="J321" s="2" t="str">
        <f>IF(Tabel1[[#This Row],[ID'#]]="","",+VLOOKUP(Tabel1[[#This Row],[ID'#]],'[1]Product overview'!$B:$P,10,FALSE))</f>
        <v/>
      </c>
      <c r="K321" s="2" t="str">
        <f>IF(Tabel1[[#This Row],[ID'#]]="","",+VLOOKUP(Tabel1[[#This Row],[ID'#]],'[1]Product overview'!$B:$P,11,FALSE))</f>
        <v/>
      </c>
      <c r="L321" s="2" t="str">
        <f>IF(Tabel1[[#This Row],[ID'#]]="","",+VLOOKUP(Tabel1[[#This Row],[ID'#]],'[1]Product overview'!$B:$P,12,FALSE))</f>
        <v/>
      </c>
      <c r="M321" s="2" t="str">
        <f>IF(Tabel1[[#This Row],[ID'#]]="","",+VLOOKUP(Tabel1[[#This Row],[ID'#]],'[1]Product overview'!$B:$P,13,FALSE))</f>
        <v/>
      </c>
      <c r="N321" s="2" t="str">
        <f>IF(Tabel1[[#This Row],[ID'#]]="","",+VLOOKUP(Tabel1[[#This Row],[ID'#]],'[1]Product overview'!$B:$P,14,FALSE))</f>
        <v/>
      </c>
      <c r="O321" s="2" t="str">
        <f>IF(Tabel1[[#This Row],[ID'#]]="","",+VLOOKUP(Tabel1[[#This Row],[ID'#]],'[1]Product overview'!$B:$P,15,FALSE))</f>
        <v/>
      </c>
    </row>
    <row r="322" spans="1:15">
      <c r="A322" s="98"/>
      <c r="B322" s="98"/>
      <c r="C322" s="119"/>
      <c r="D322" s="98"/>
      <c r="E322" s="98"/>
      <c r="F322" s="98" t="str">
        <f>IF(Tabel1[[#This Row],[ID'#]]="","",+VLOOKUP(Tabel1[[#This Row],[ID'#]],'[1]Product overview'!$B:$P,2,FALSE))</f>
        <v/>
      </c>
      <c r="G322" s="2" t="str">
        <f>IF(Tabel1[[#This Row],[ID'#]]="","",+VLOOKUP(Tabel1[[#This Row],[ID'#]],'[1]Product overview'!$B:$P,5,FALSE))</f>
        <v/>
      </c>
      <c r="H322" s="2" t="str">
        <f>IF(Tabel1[[#This Row],[ID'#]]="","",+VLOOKUP(Tabel1[[#This Row],[ID'#]],'[1]Product overview'!$B:$P,8,FALSE))</f>
        <v/>
      </c>
      <c r="I322" s="2" t="str">
        <f>IF(Tabel1[[#This Row],[ID'#]]="","",+VLOOKUP(Tabel1[[#This Row],[ID'#]],'[1]Product overview'!$B:$P,9,FALSE))</f>
        <v/>
      </c>
      <c r="J322" s="2" t="str">
        <f>IF(Tabel1[[#This Row],[ID'#]]="","",+VLOOKUP(Tabel1[[#This Row],[ID'#]],'[1]Product overview'!$B:$P,10,FALSE))</f>
        <v/>
      </c>
      <c r="K322" s="2" t="str">
        <f>IF(Tabel1[[#This Row],[ID'#]]="","",+VLOOKUP(Tabel1[[#This Row],[ID'#]],'[1]Product overview'!$B:$P,11,FALSE))</f>
        <v/>
      </c>
      <c r="L322" s="2" t="str">
        <f>IF(Tabel1[[#This Row],[ID'#]]="","",+VLOOKUP(Tabel1[[#This Row],[ID'#]],'[1]Product overview'!$B:$P,12,FALSE))</f>
        <v/>
      </c>
      <c r="M322" s="2" t="str">
        <f>IF(Tabel1[[#This Row],[ID'#]]="","",+VLOOKUP(Tabel1[[#This Row],[ID'#]],'[1]Product overview'!$B:$P,13,FALSE))</f>
        <v/>
      </c>
      <c r="N322" s="2" t="str">
        <f>IF(Tabel1[[#This Row],[ID'#]]="","",+VLOOKUP(Tabel1[[#This Row],[ID'#]],'[1]Product overview'!$B:$P,14,FALSE))</f>
        <v/>
      </c>
      <c r="O322" s="2" t="str">
        <f>IF(Tabel1[[#This Row],[ID'#]]="","",+VLOOKUP(Tabel1[[#This Row],[ID'#]],'[1]Product overview'!$B:$P,15,FALSE))</f>
        <v/>
      </c>
    </row>
    <row r="323" spans="1:15">
      <c r="A323" s="98"/>
      <c r="B323" s="98"/>
      <c r="C323" s="119"/>
      <c r="D323" s="98"/>
      <c r="E323" s="98"/>
      <c r="F323" s="98" t="str">
        <f>IF(Tabel1[[#This Row],[ID'#]]="","",+VLOOKUP(Tabel1[[#This Row],[ID'#]],'[1]Product overview'!$B:$P,2,FALSE))</f>
        <v/>
      </c>
      <c r="G323" s="2" t="str">
        <f>IF(Tabel1[[#This Row],[ID'#]]="","",+VLOOKUP(Tabel1[[#This Row],[ID'#]],'[1]Product overview'!$B:$P,5,FALSE))</f>
        <v/>
      </c>
      <c r="H323" s="2" t="str">
        <f>IF(Tabel1[[#This Row],[ID'#]]="","",+VLOOKUP(Tabel1[[#This Row],[ID'#]],'[1]Product overview'!$B:$P,8,FALSE))</f>
        <v/>
      </c>
      <c r="I323" s="2" t="str">
        <f>IF(Tabel1[[#This Row],[ID'#]]="","",+VLOOKUP(Tabel1[[#This Row],[ID'#]],'[1]Product overview'!$B:$P,9,FALSE))</f>
        <v/>
      </c>
      <c r="J323" s="2" t="str">
        <f>IF(Tabel1[[#This Row],[ID'#]]="","",+VLOOKUP(Tabel1[[#This Row],[ID'#]],'[1]Product overview'!$B:$P,10,FALSE))</f>
        <v/>
      </c>
      <c r="K323" s="2" t="str">
        <f>IF(Tabel1[[#This Row],[ID'#]]="","",+VLOOKUP(Tabel1[[#This Row],[ID'#]],'[1]Product overview'!$B:$P,11,FALSE))</f>
        <v/>
      </c>
      <c r="L323" s="2" t="str">
        <f>IF(Tabel1[[#This Row],[ID'#]]="","",+VLOOKUP(Tabel1[[#This Row],[ID'#]],'[1]Product overview'!$B:$P,12,FALSE))</f>
        <v/>
      </c>
      <c r="M323" s="2" t="str">
        <f>IF(Tabel1[[#This Row],[ID'#]]="","",+VLOOKUP(Tabel1[[#This Row],[ID'#]],'[1]Product overview'!$B:$P,13,FALSE))</f>
        <v/>
      </c>
      <c r="N323" s="2" t="str">
        <f>IF(Tabel1[[#This Row],[ID'#]]="","",+VLOOKUP(Tabel1[[#This Row],[ID'#]],'[1]Product overview'!$B:$P,14,FALSE))</f>
        <v/>
      </c>
      <c r="O323" s="2" t="str">
        <f>IF(Tabel1[[#This Row],[ID'#]]="","",+VLOOKUP(Tabel1[[#This Row],[ID'#]],'[1]Product overview'!$B:$P,15,FALSE))</f>
        <v/>
      </c>
    </row>
    <row r="324" spans="1:15">
      <c r="A324" s="98"/>
      <c r="B324" s="98"/>
      <c r="C324" s="119"/>
      <c r="D324" s="98"/>
      <c r="E324" s="98"/>
      <c r="F324" s="98" t="str">
        <f>IF(Tabel1[[#This Row],[ID'#]]="","",+VLOOKUP(Tabel1[[#This Row],[ID'#]],'[1]Product overview'!$B:$P,2,FALSE))</f>
        <v/>
      </c>
      <c r="G324" s="2" t="str">
        <f>IF(Tabel1[[#This Row],[ID'#]]="","",+VLOOKUP(Tabel1[[#This Row],[ID'#]],'[1]Product overview'!$B:$P,5,FALSE))</f>
        <v/>
      </c>
      <c r="H324" s="2" t="str">
        <f>IF(Tabel1[[#This Row],[ID'#]]="","",+VLOOKUP(Tabel1[[#This Row],[ID'#]],'[1]Product overview'!$B:$P,8,FALSE))</f>
        <v/>
      </c>
      <c r="I324" s="2" t="str">
        <f>IF(Tabel1[[#This Row],[ID'#]]="","",+VLOOKUP(Tabel1[[#This Row],[ID'#]],'[1]Product overview'!$B:$P,9,FALSE))</f>
        <v/>
      </c>
      <c r="J324" s="2" t="str">
        <f>IF(Tabel1[[#This Row],[ID'#]]="","",+VLOOKUP(Tabel1[[#This Row],[ID'#]],'[1]Product overview'!$B:$P,10,FALSE))</f>
        <v/>
      </c>
      <c r="K324" s="2" t="str">
        <f>IF(Tabel1[[#This Row],[ID'#]]="","",+VLOOKUP(Tabel1[[#This Row],[ID'#]],'[1]Product overview'!$B:$P,11,FALSE))</f>
        <v/>
      </c>
      <c r="L324" s="2" t="str">
        <f>IF(Tabel1[[#This Row],[ID'#]]="","",+VLOOKUP(Tabel1[[#This Row],[ID'#]],'[1]Product overview'!$B:$P,12,FALSE))</f>
        <v/>
      </c>
      <c r="M324" s="2" t="str">
        <f>IF(Tabel1[[#This Row],[ID'#]]="","",+VLOOKUP(Tabel1[[#This Row],[ID'#]],'[1]Product overview'!$B:$P,13,FALSE))</f>
        <v/>
      </c>
      <c r="N324" s="2" t="str">
        <f>IF(Tabel1[[#This Row],[ID'#]]="","",+VLOOKUP(Tabel1[[#This Row],[ID'#]],'[1]Product overview'!$B:$P,14,FALSE))</f>
        <v/>
      </c>
      <c r="O324" s="2" t="str">
        <f>IF(Tabel1[[#This Row],[ID'#]]="","",+VLOOKUP(Tabel1[[#This Row],[ID'#]],'[1]Product overview'!$B:$P,15,FALSE))</f>
        <v/>
      </c>
    </row>
    <row r="325" spans="1:15">
      <c r="A325" s="98"/>
      <c r="B325" s="98"/>
      <c r="C325" s="119"/>
      <c r="D325" s="98"/>
      <c r="E325" s="98"/>
      <c r="F325" s="98" t="str">
        <f>IF(Tabel1[[#This Row],[ID'#]]="","",+VLOOKUP(Tabel1[[#This Row],[ID'#]],'[1]Product overview'!$B:$P,2,FALSE))</f>
        <v/>
      </c>
      <c r="G325" s="2" t="str">
        <f>IF(Tabel1[[#This Row],[ID'#]]="","",+VLOOKUP(Tabel1[[#This Row],[ID'#]],'[1]Product overview'!$B:$P,5,FALSE))</f>
        <v/>
      </c>
      <c r="H325" s="2" t="str">
        <f>IF(Tabel1[[#This Row],[ID'#]]="","",+VLOOKUP(Tabel1[[#This Row],[ID'#]],'[1]Product overview'!$B:$P,8,FALSE))</f>
        <v/>
      </c>
      <c r="I325" s="2" t="str">
        <f>IF(Tabel1[[#This Row],[ID'#]]="","",+VLOOKUP(Tabel1[[#This Row],[ID'#]],'[1]Product overview'!$B:$P,9,FALSE))</f>
        <v/>
      </c>
      <c r="J325" s="2" t="str">
        <f>IF(Tabel1[[#This Row],[ID'#]]="","",+VLOOKUP(Tabel1[[#This Row],[ID'#]],'[1]Product overview'!$B:$P,10,FALSE))</f>
        <v/>
      </c>
      <c r="K325" s="2" t="str">
        <f>IF(Tabel1[[#This Row],[ID'#]]="","",+VLOOKUP(Tabel1[[#This Row],[ID'#]],'[1]Product overview'!$B:$P,11,FALSE))</f>
        <v/>
      </c>
      <c r="L325" s="2" t="str">
        <f>IF(Tabel1[[#This Row],[ID'#]]="","",+VLOOKUP(Tabel1[[#This Row],[ID'#]],'[1]Product overview'!$B:$P,12,FALSE))</f>
        <v/>
      </c>
      <c r="M325" s="2" t="str">
        <f>IF(Tabel1[[#This Row],[ID'#]]="","",+VLOOKUP(Tabel1[[#This Row],[ID'#]],'[1]Product overview'!$B:$P,13,FALSE))</f>
        <v/>
      </c>
      <c r="N325" s="2" t="str">
        <f>IF(Tabel1[[#This Row],[ID'#]]="","",+VLOOKUP(Tabel1[[#This Row],[ID'#]],'[1]Product overview'!$B:$P,14,FALSE))</f>
        <v/>
      </c>
      <c r="O325" s="2" t="str">
        <f>IF(Tabel1[[#This Row],[ID'#]]="","",+VLOOKUP(Tabel1[[#This Row],[ID'#]],'[1]Product overview'!$B:$P,15,FALSE))</f>
        <v/>
      </c>
    </row>
    <row r="326" spans="1:15">
      <c r="A326" s="98"/>
      <c r="B326" s="98"/>
      <c r="C326" s="119"/>
      <c r="D326" s="98"/>
      <c r="E326" s="98"/>
      <c r="F326" s="98" t="str">
        <f>IF(Tabel1[[#This Row],[ID'#]]="","",+VLOOKUP(Tabel1[[#This Row],[ID'#]],'[1]Product overview'!$B:$P,2,FALSE))</f>
        <v/>
      </c>
      <c r="G326" s="2" t="str">
        <f>IF(Tabel1[[#This Row],[ID'#]]="","",+VLOOKUP(Tabel1[[#This Row],[ID'#]],'[1]Product overview'!$B:$P,5,FALSE))</f>
        <v/>
      </c>
      <c r="H326" s="2" t="str">
        <f>IF(Tabel1[[#This Row],[ID'#]]="","",+VLOOKUP(Tabel1[[#This Row],[ID'#]],'[1]Product overview'!$B:$P,8,FALSE))</f>
        <v/>
      </c>
      <c r="I326" s="2" t="str">
        <f>IF(Tabel1[[#This Row],[ID'#]]="","",+VLOOKUP(Tabel1[[#This Row],[ID'#]],'[1]Product overview'!$B:$P,9,FALSE))</f>
        <v/>
      </c>
      <c r="J326" s="2" t="str">
        <f>IF(Tabel1[[#This Row],[ID'#]]="","",+VLOOKUP(Tabel1[[#This Row],[ID'#]],'[1]Product overview'!$B:$P,10,FALSE))</f>
        <v/>
      </c>
      <c r="K326" s="2" t="str">
        <f>IF(Tabel1[[#This Row],[ID'#]]="","",+VLOOKUP(Tabel1[[#This Row],[ID'#]],'[1]Product overview'!$B:$P,11,FALSE))</f>
        <v/>
      </c>
      <c r="L326" s="2" t="str">
        <f>IF(Tabel1[[#This Row],[ID'#]]="","",+VLOOKUP(Tabel1[[#This Row],[ID'#]],'[1]Product overview'!$B:$P,12,FALSE))</f>
        <v/>
      </c>
      <c r="M326" s="2" t="str">
        <f>IF(Tabel1[[#This Row],[ID'#]]="","",+VLOOKUP(Tabel1[[#This Row],[ID'#]],'[1]Product overview'!$B:$P,13,FALSE))</f>
        <v/>
      </c>
      <c r="N326" s="2" t="str">
        <f>IF(Tabel1[[#This Row],[ID'#]]="","",+VLOOKUP(Tabel1[[#This Row],[ID'#]],'[1]Product overview'!$B:$P,14,FALSE))</f>
        <v/>
      </c>
      <c r="O326" s="2" t="str">
        <f>IF(Tabel1[[#This Row],[ID'#]]="","",+VLOOKUP(Tabel1[[#This Row],[ID'#]],'[1]Product overview'!$B:$P,15,FALSE))</f>
        <v/>
      </c>
    </row>
    <row r="327" spans="1:15">
      <c r="A327" s="98"/>
      <c r="B327" s="98"/>
      <c r="C327" s="119"/>
      <c r="D327" s="98"/>
      <c r="E327" s="98"/>
      <c r="F327" s="98" t="str">
        <f>IF(Tabel1[[#This Row],[ID'#]]="","",+VLOOKUP(Tabel1[[#This Row],[ID'#]],'[1]Product overview'!$B:$P,2,FALSE))</f>
        <v/>
      </c>
      <c r="G327" s="2" t="str">
        <f>IF(Tabel1[[#This Row],[ID'#]]="","",+VLOOKUP(Tabel1[[#This Row],[ID'#]],'[1]Product overview'!$B:$P,5,FALSE))</f>
        <v/>
      </c>
      <c r="H327" s="2" t="str">
        <f>IF(Tabel1[[#This Row],[ID'#]]="","",+VLOOKUP(Tabel1[[#This Row],[ID'#]],'[1]Product overview'!$B:$P,8,FALSE))</f>
        <v/>
      </c>
      <c r="I327" s="2" t="str">
        <f>IF(Tabel1[[#This Row],[ID'#]]="","",+VLOOKUP(Tabel1[[#This Row],[ID'#]],'[1]Product overview'!$B:$P,9,FALSE))</f>
        <v/>
      </c>
      <c r="J327" s="2" t="str">
        <f>IF(Tabel1[[#This Row],[ID'#]]="","",+VLOOKUP(Tabel1[[#This Row],[ID'#]],'[1]Product overview'!$B:$P,10,FALSE))</f>
        <v/>
      </c>
      <c r="K327" s="2" t="str">
        <f>IF(Tabel1[[#This Row],[ID'#]]="","",+VLOOKUP(Tabel1[[#This Row],[ID'#]],'[1]Product overview'!$B:$P,11,FALSE))</f>
        <v/>
      </c>
      <c r="L327" s="2" t="str">
        <f>IF(Tabel1[[#This Row],[ID'#]]="","",+VLOOKUP(Tabel1[[#This Row],[ID'#]],'[1]Product overview'!$B:$P,12,FALSE))</f>
        <v/>
      </c>
      <c r="M327" s="2" t="str">
        <f>IF(Tabel1[[#This Row],[ID'#]]="","",+VLOOKUP(Tabel1[[#This Row],[ID'#]],'[1]Product overview'!$B:$P,13,FALSE))</f>
        <v/>
      </c>
      <c r="N327" s="2" t="str">
        <f>IF(Tabel1[[#This Row],[ID'#]]="","",+VLOOKUP(Tabel1[[#This Row],[ID'#]],'[1]Product overview'!$B:$P,14,FALSE))</f>
        <v/>
      </c>
      <c r="O327" s="2" t="str">
        <f>IF(Tabel1[[#This Row],[ID'#]]="","",+VLOOKUP(Tabel1[[#This Row],[ID'#]],'[1]Product overview'!$B:$P,15,FALSE))</f>
        <v/>
      </c>
    </row>
    <row r="328" spans="1:15">
      <c r="A328" s="98"/>
      <c r="B328" s="98"/>
      <c r="C328" s="119"/>
      <c r="D328" s="98"/>
      <c r="E328" s="98"/>
      <c r="F328" s="98" t="str">
        <f>IF(Tabel1[[#This Row],[ID'#]]="","",+VLOOKUP(Tabel1[[#This Row],[ID'#]],'[1]Product overview'!$B:$P,2,FALSE))</f>
        <v/>
      </c>
      <c r="G328" s="2" t="str">
        <f>IF(Tabel1[[#This Row],[ID'#]]="","",+VLOOKUP(Tabel1[[#This Row],[ID'#]],'[1]Product overview'!$B:$P,5,FALSE))</f>
        <v/>
      </c>
      <c r="H328" s="2" t="str">
        <f>IF(Tabel1[[#This Row],[ID'#]]="","",+VLOOKUP(Tabel1[[#This Row],[ID'#]],'[1]Product overview'!$B:$P,8,FALSE))</f>
        <v/>
      </c>
      <c r="I328" s="2" t="str">
        <f>IF(Tabel1[[#This Row],[ID'#]]="","",+VLOOKUP(Tabel1[[#This Row],[ID'#]],'[1]Product overview'!$B:$P,9,FALSE))</f>
        <v/>
      </c>
      <c r="J328" s="2" t="str">
        <f>IF(Tabel1[[#This Row],[ID'#]]="","",+VLOOKUP(Tabel1[[#This Row],[ID'#]],'[1]Product overview'!$B:$P,10,FALSE))</f>
        <v/>
      </c>
      <c r="K328" s="2" t="str">
        <f>IF(Tabel1[[#This Row],[ID'#]]="","",+VLOOKUP(Tabel1[[#This Row],[ID'#]],'[1]Product overview'!$B:$P,11,FALSE))</f>
        <v/>
      </c>
      <c r="L328" s="2" t="str">
        <f>IF(Tabel1[[#This Row],[ID'#]]="","",+VLOOKUP(Tabel1[[#This Row],[ID'#]],'[1]Product overview'!$B:$P,12,FALSE))</f>
        <v/>
      </c>
      <c r="M328" s="2" t="str">
        <f>IF(Tabel1[[#This Row],[ID'#]]="","",+VLOOKUP(Tabel1[[#This Row],[ID'#]],'[1]Product overview'!$B:$P,13,FALSE))</f>
        <v/>
      </c>
      <c r="N328" s="2" t="str">
        <f>IF(Tabel1[[#This Row],[ID'#]]="","",+VLOOKUP(Tabel1[[#This Row],[ID'#]],'[1]Product overview'!$B:$P,14,FALSE))</f>
        <v/>
      </c>
      <c r="O328" s="2" t="str">
        <f>IF(Tabel1[[#This Row],[ID'#]]="","",+VLOOKUP(Tabel1[[#This Row],[ID'#]],'[1]Product overview'!$B:$P,15,FALSE))</f>
        <v/>
      </c>
    </row>
    <row r="329" spans="1:15">
      <c r="A329" s="98"/>
      <c r="B329" s="98"/>
      <c r="C329" s="119"/>
      <c r="D329" s="98"/>
      <c r="E329" s="98"/>
      <c r="F329" s="98" t="str">
        <f>IF(Tabel1[[#This Row],[ID'#]]="","",+VLOOKUP(Tabel1[[#This Row],[ID'#]],'[1]Product overview'!$B:$P,2,FALSE))</f>
        <v/>
      </c>
      <c r="G329" s="2" t="str">
        <f>IF(Tabel1[[#This Row],[ID'#]]="","",+VLOOKUP(Tabel1[[#This Row],[ID'#]],'[1]Product overview'!$B:$P,5,FALSE))</f>
        <v/>
      </c>
      <c r="H329" s="2" t="str">
        <f>IF(Tabel1[[#This Row],[ID'#]]="","",+VLOOKUP(Tabel1[[#This Row],[ID'#]],'[1]Product overview'!$B:$P,8,FALSE))</f>
        <v/>
      </c>
      <c r="I329" s="2" t="str">
        <f>IF(Tabel1[[#This Row],[ID'#]]="","",+VLOOKUP(Tabel1[[#This Row],[ID'#]],'[1]Product overview'!$B:$P,9,FALSE))</f>
        <v/>
      </c>
      <c r="J329" s="2" t="str">
        <f>IF(Tabel1[[#This Row],[ID'#]]="","",+VLOOKUP(Tabel1[[#This Row],[ID'#]],'[1]Product overview'!$B:$P,10,FALSE))</f>
        <v/>
      </c>
      <c r="K329" s="2" t="str">
        <f>IF(Tabel1[[#This Row],[ID'#]]="","",+VLOOKUP(Tabel1[[#This Row],[ID'#]],'[1]Product overview'!$B:$P,11,FALSE))</f>
        <v/>
      </c>
      <c r="L329" s="2" t="str">
        <f>IF(Tabel1[[#This Row],[ID'#]]="","",+VLOOKUP(Tabel1[[#This Row],[ID'#]],'[1]Product overview'!$B:$P,12,FALSE))</f>
        <v/>
      </c>
      <c r="M329" s="2" t="str">
        <f>IF(Tabel1[[#This Row],[ID'#]]="","",+VLOOKUP(Tabel1[[#This Row],[ID'#]],'[1]Product overview'!$B:$P,13,FALSE))</f>
        <v/>
      </c>
      <c r="N329" s="2" t="str">
        <f>IF(Tabel1[[#This Row],[ID'#]]="","",+VLOOKUP(Tabel1[[#This Row],[ID'#]],'[1]Product overview'!$B:$P,14,FALSE))</f>
        <v/>
      </c>
      <c r="O329" s="2" t="str">
        <f>IF(Tabel1[[#This Row],[ID'#]]="","",+VLOOKUP(Tabel1[[#This Row],[ID'#]],'[1]Product overview'!$B:$P,15,FALSE))</f>
        <v/>
      </c>
    </row>
    <row r="330" spans="1:15">
      <c r="A330" s="98"/>
      <c r="B330" s="98"/>
      <c r="C330" s="119"/>
      <c r="D330" s="98"/>
      <c r="E330" s="98"/>
      <c r="F330" s="98" t="str">
        <f>IF(Tabel1[[#This Row],[ID'#]]="","",+VLOOKUP(Tabel1[[#This Row],[ID'#]],'[1]Product overview'!$B:$P,2,FALSE))</f>
        <v/>
      </c>
      <c r="G330" s="2" t="str">
        <f>IF(Tabel1[[#This Row],[ID'#]]="","",+VLOOKUP(Tabel1[[#This Row],[ID'#]],'[1]Product overview'!$B:$P,5,FALSE))</f>
        <v/>
      </c>
      <c r="H330" s="2" t="str">
        <f>IF(Tabel1[[#This Row],[ID'#]]="","",+VLOOKUP(Tabel1[[#This Row],[ID'#]],'[1]Product overview'!$B:$P,8,FALSE))</f>
        <v/>
      </c>
      <c r="I330" s="2" t="str">
        <f>IF(Tabel1[[#This Row],[ID'#]]="","",+VLOOKUP(Tabel1[[#This Row],[ID'#]],'[1]Product overview'!$B:$P,9,FALSE))</f>
        <v/>
      </c>
      <c r="J330" s="2" t="str">
        <f>IF(Tabel1[[#This Row],[ID'#]]="","",+VLOOKUP(Tabel1[[#This Row],[ID'#]],'[1]Product overview'!$B:$P,10,FALSE))</f>
        <v/>
      </c>
      <c r="K330" s="2" t="str">
        <f>IF(Tabel1[[#This Row],[ID'#]]="","",+VLOOKUP(Tabel1[[#This Row],[ID'#]],'[1]Product overview'!$B:$P,11,FALSE))</f>
        <v/>
      </c>
      <c r="L330" s="2" t="str">
        <f>IF(Tabel1[[#This Row],[ID'#]]="","",+VLOOKUP(Tabel1[[#This Row],[ID'#]],'[1]Product overview'!$B:$P,12,FALSE))</f>
        <v/>
      </c>
      <c r="M330" s="2" t="str">
        <f>IF(Tabel1[[#This Row],[ID'#]]="","",+VLOOKUP(Tabel1[[#This Row],[ID'#]],'[1]Product overview'!$B:$P,13,FALSE))</f>
        <v/>
      </c>
      <c r="N330" s="2" t="str">
        <f>IF(Tabel1[[#This Row],[ID'#]]="","",+VLOOKUP(Tabel1[[#This Row],[ID'#]],'[1]Product overview'!$B:$P,14,FALSE))</f>
        <v/>
      </c>
      <c r="O330" s="2" t="str">
        <f>IF(Tabel1[[#This Row],[ID'#]]="","",+VLOOKUP(Tabel1[[#This Row],[ID'#]],'[1]Product overview'!$B:$P,15,FALSE))</f>
        <v/>
      </c>
    </row>
    <row r="331" spans="1:15">
      <c r="A331" s="98"/>
      <c r="B331" s="98"/>
      <c r="C331" s="119"/>
      <c r="D331" s="98"/>
      <c r="E331" s="98"/>
      <c r="F331" s="98" t="str">
        <f>IF(Tabel1[[#This Row],[ID'#]]="","",+VLOOKUP(Tabel1[[#This Row],[ID'#]],'[1]Product overview'!$B:$P,2,FALSE))</f>
        <v/>
      </c>
      <c r="G331" s="2" t="str">
        <f>IF(Tabel1[[#This Row],[ID'#]]="","",+VLOOKUP(Tabel1[[#This Row],[ID'#]],'[1]Product overview'!$B:$P,5,FALSE))</f>
        <v/>
      </c>
      <c r="H331" s="2" t="str">
        <f>IF(Tabel1[[#This Row],[ID'#]]="","",+VLOOKUP(Tabel1[[#This Row],[ID'#]],'[1]Product overview'!$B:$P,8,FALSE))</f>
        <v/>
      </c>
      <c r="I331" s="2" t="str">
        <f>IF(Tabel1[[#This Row],[ID'#]]="","",+VLOOKUP(Tabel1[[#This Row],[ID'#]],'[1]Product overview'!$B:$P,9,FALSE))</f>
        <v/>
      </c>
      <c r="J331" s="2" t="str">
        <f>IF(Tabel1[[#This Row],[ID'#]]="","",+VLOOKUP(Tabel1[[#This Row],[ID'#]],'[1]Product overview'!$B:$P,10,FALSE))</f>
        <v/>
      </c>
      <c r="K331" s="2" t="str">
        <f>IF(Tabel1[[#This Row],[ID'#]]="","",+VLOOKUP(Tabel1[[#This Row],[ID'#]],'[1]Product overview'!$B:$P,11,FALSE))</f>
        <v/>
      </c>
      <c r="L331" s="2" t="str">
        <f>IF(Tabel1[[#This Row],[ID'#]]="","",+VLOOKUP(Tabel1[[#This Row],[ID'#]],'[1]Product overview'!$B:$P,12,FALSE))</f>
        <v/>
      </c>
      <c r="M331" s="2" t="str">
        <f>IF(Tabel1[[#This Row],[ID'#]]="","",+VLOOKUP(Tabel1[[#This Row],[ID'#]],'[1]Product overview'!$B:$P,13,FALSE))</f>
        <v/>
      </c>
      <c r="N331" s="2" t="str">
        <f>IF(Tabel1[[#This Row],[ID'#]]="","",+VLOOKUP(Tabel1[[#This Row],[ID'#]],'[1]Product overview'!$B:$P,14,FALSE))</f>
        <v/>
      </c>
      <c r="O331" s="2" t="str">
        <f>IF(Tabel1[[#This Row],[ID'#]]="","",+VLOOKUP(Tabel1[[#This Row],[ID'#]],'[1]Product overview'!$B:$P,15,FALSE))</f>
        <v/>
      </c>
    </row>
    <row r="332" spans="1:15">
      <c r="A332" s="98"/>
      <c r="B332" s="98"/>
      <c r="C332" s="119"/>
      <c r="D332" s="98"/>
      <c r="E332" s="98"/>
      <c r="F332" s="98" t="str">
        <f>IF(Tabel1[[#This Row],[ID'#]]="","",+VLOOKUP(Tabel1[[#This Row],[ID'#]],'[1]Product overview'!$B:$P,2,FALSE))</f>
        <v/>
      </c>
      <c r="G332" s="2" t="str">
        <f>IF(Tabel1[[#This Row],[ID'#]]="","",+VLOOKUP(Tabel1[[#This Row],[ID'#]],'[1]Product overview'!$B:$P,5,FALSE))</f>
        <v/>
      </c>
      <c r="H332" s="2" t="str">
        <f>IF(Tabel1[[#This Row],[ID'#]]="","",+VLOOKUP(Tabel1[[#This Row],[ID'#]],'[1]Product overview'!$B:$P,8,FALSE))</f>
        <v/>
      </c>
      <c r="I332" s="2" t="str">
        <f>IF(Tabel1[[#This Row],[ID'#]]="","",+VLOOKUP(Tabel1[[#This Row],[ID'#]],'[1]Product overview'!$B:$P,9,FALSE))</f>
        <v/>
      </c>
      <c r="J332" s="2" t="str">
        <f>IF(Tabel1[[#This Row],[ID'#]]="","",+VLOOKUP(Tabel1[[#This Row],[ID'#]],'[1]Product overview'!$B:$P,10,FALSE))</f>
        <v/>
      </c>
      <c r="K332" s="2" t="str">
        <f>IF(Tabel1[[#This Row],[ID'#]]="","",+VLOOKUP(Tabel1[[#This Row],[ID'#]],'[1]Product overview'!$B:$P,11,FALSE))</f>
        <v/>
      </c>
      <c r="L332" s="2" t="str">
        <f>IF(Tabel1[[#This Row],[ID'#]]="","",+VLOOKUP(Tabel1[[#This Row],[ID'#]],'[1]Product overview'!$B:$P,12,FALSE))</f>
        <v/>
      </c>
      <c r="M332" s="2" t="str">
        <f>IF(Tabel1[[#This Row],[ID'#]]="","",+VLOOKUP(Tabel1[[#This Row],[ID'#]],'[1]Product overview'!$B:$P,13,FALSE))</f>
        <v/>
      </c>
      <c r="N332" s="2" t="str">
        <f>IF(Tabel1[[#This Row],[ID'#]]="","",+VLOOKUP(Tabel1[[#This Row],[ID'#]],'[1]Product overview'!$B:$P,14,FALSE))</f>
        <v/>
      </c>
      <c r="O332" s="2" t="str">
        <f>IF(Tabel1[[#This Row],[ID'#]]="","",+VLOOKUP(Tabel1[[#This Row],[ID'#]],'[1]Product overview'!$B:$P,15,FALSE))</f>
        <v/>
      </c>
    </row>
    <row r="333" spans="1:15">
      <c r="A333" s="98"/>
      <c r="B333" s="98"/>
      <c r="C333" s="119"/>
      <c r="D333" s="98"/>
      <c r="E333" s="98"/>
      <c r="F333" s="98" t="str">
        <f>IF(Tabel1[[#This Row],[ID'#]]="","",+VLOOKUP(Tabel1[[#This Row],[ID'#]],'[1]Product overview'!$B:$P,2,FALSE))</f>
        <v/>
      </c>
      <c r="G333" s="2" t="str">
        <f>IF(Tabel1[[#This Row],[ID'#]]="","",+VLOOKUP(Tabel1[[#This Row],[ID'#]],'[1]Product overview'!$B:$P,5,FALSE))</f>
        <v/>
      </c>
      <c r="H333" s="2" t="str">
        <f>IF(Tabel1[[#This Row],[ID'#]]="","",+VLOOKUP(Tabel1[[#This Row],[ID'#]],'[1]Product overview'!$B:$P,8,FALSE))</f>
        <v/>
      </c>
      <c r="I333" s="2" t="str">
        <f>IF(Tabel1[[#This Row],[ID'#]]="","",+VLOOKUP(Tabel1[[#This Row],[ID'#]],'[1]Product overview'!$B:$P,9,FALSE))</f>
        <v/>
      </c>
      <c r="J333" s="2" t="str">
        <f>IF(Tabel1[[#This Row],[ID'#]]="","",+VLOOKUP(Tabel1[[#This Row],[ID'#]],'[1]Product overview'!$B:$P,10,FALSE))</f>
        <v/>
      </c>
      <c r="K333" s="2" t="str">
        <f>IF(Tabel1[[#This Row],[ID'#]]="","",+VLOOKUP(Tabel1[[#This Row],[ID'#]],'[1]Product overview'!$B:$P,11,FALSE))</f>
        <v/>
      </c>
      <c r="L333" s="2" t="str">
        <f>IF(Tabel1[[#This Row],[ID'#]]="","",+VLOOKUP(Tabel1[[#This Row],[ID'#]],'[1]Product overview'!$B:$P,12,FALSE))</f>
        <v/>
      </c>
      <c r="M333" s="2" t="str">
        <f>IF(Tabel1[[#This Row],[ID'#]]="","",+VLOOKUP(Tabel1[[#This Row],[ID'#]],'[1]Product overview'!$B:$P,13,FALSE))</f>
        <v/>
      </c>
      <c r="N333" s="2" t="str">
        <f>IF(Tabel1[[#This Row],[ID'#]]="","",+VLOOKUP(Tabel1[[#This Row],[ID'#]],'[1]Product overview'!$B:$P,14,FALSE))</f>
        <v/>
      </c>
      <c r="O333" s="2" t="str">
        <f>IF(Tabel1[[#This Row],[ID'#]]="","",+VLOOKUP(Tabel1[[#This Row],[ID'#]],'[1]Product overview'!$B:$P,15,FALSE))</f>
        <v/>
      </c>
    </row>
    <row r="334" spans="1:15">
      <c r="A334" s="98"/>
      <c r="B334" s="98"/>
      <c r="C334" s="119"/>
      <c r="D334" s="98"/>
      <c r="E334" s="98"/>
      <c r="F334" s="98" t="str">
        <f>IF(Tabel1[[#This Row],[ID'#]]="","",+VLOOKUP(Tabel1[[#This Row],[ID'#]],'[1]Product overview'!$B:$P,2,FALSE))</f>
        <v/>
      </c>
      <c r="G334" s="2" t="str">
        <f>IF(Tabel1[[#This Row],[ID'#]]="","",+VLOOKUP(Tabel1[[#This Row],[ID'#]],'[1]Product overview'!$B:$P,5,FALSE))</f>
        <v/>
      </c>
      <c r="H334" s="2" t="str">
        <f>IF(Tabel1[[#This Row],[ID'#]]="","",+VLOOKUP(Tabel1[[#This Row],[ID'#]],'[1]Product overview'!$B:$P,8,FALSE))</f>
        <v/>
      </c>
      <c r="I334" s="2" t="str">
        <f>IF(Tabel1[[#This Row],[ID'#]]="","",+VLOOKUP(Tabel1[[#This Row],[ID'#]],'[1]Product overview'!$B:$P,9,FALSE))</f>
        <v/>
      </c>
      <c r="J334" s="2" t="str">
        <f>IF(Tabel1[[#This Row],[ID'#]]="","",+VLOOKUP(Tabel1[[#This Row],[ID'#]],'[1]Product overview'!$B:$P,10,FALSE))</f>
        <v/>
      </c>
      <c r="K334" s="2" t="str">
        <f>IF(Tabel1[[#This Row],[ID'#]]="","",+VLOOKUP(Tabel1[[#This Row],[ID'#]],'[1]Product overview'!$B:$P,11,FALSE))</f>
        <v/>
      </c>
      <c r="L334" s="2" t="str">
        <f>IF(Tabel1[[#This Row],[ID'#]]="","",+VLOOKUP(Tabel1[[#This Row],[ID'#]],'[1]Product overview'!$B:$P,12,FALSE))</f>
        <v/>
      </c>
      <c r="M334" s="2" t="str">
        <f>IF(Tabel1[[#This Row],[ID'#]]="","",+VLOOKUP(Tabel1[[#This Row],[ID'#]],'[1]Product overview'!$B:$P,13,FALSE))</f>
        <v/>
      </c>
      <c r="N334" s="2" t="str">
        <f>IF(Tabel1[[#This Row],[ID'#]]="","",+VLOOKUP(Tabel1[[#This Row],[ID'#]],'[1]Product overview'!$B:$P,14,FALSE))</f>
        <v/>
      </c>
      <c r="O334" s="2" t="str">
        <f>IF(Tabel1[[#This Row],[ID'#]]="","",+VLOOKUP(Tabel1[[#This Row],[ID'#]],'[1]Product overview'!$B:$P,15,FALSE))</f>
        <v/>
      </c>
    </row>
    <row r="335" spans="1:15">
      <c r="A335" s="98"/>
      <c r="B335" s="98"/>
      <c r="C335" s="119"/>
      <c r="D335" s="98"/>
      <c r="E335" s="98"/>
      <c r="F335" s="98" t="str">
        <f>IF(Tabel1[[#This Row],[ID'#]]="","",+VLOOKUP(Tabel1[[#This Row],[ID'#]],'[1]Product overview'!$B:$P,2,FALSE))</f>
        <v/>
      </c>
      <c r="G335" s="2" t="str">
        <f>IF(Tabel1[[#This Row],[ID'#]]="","",+VLOOKUP(Tabel1[[#This Row],[ID'#]],'[1]Product overview'!$B:$P,5,FALSE))</f>
        <v/>
      </c>
      <c r="H335" s="2" t="str">
        <f>IF(Tabel1[[#This Row],[ID'#]]="","",+VLOOKUP(Tabel1[[#This Row],[ID'#]],'[1]Product overview'!$B:$P,8,FALSE))</f>
        <v/>
      </c>
      <c r="I335" s="2" t="str">
        <f>IF(Tabel1[[#This Row],[ID'#]]="","",+VLOOKUP(Tabel1[[#This Row],[ID'#]],'[1]Product overview'!$B:$P,9,FALSE))</f>
        <v/>
      </c>
      <c r="J335" s="2" t="str">
        <f>IF(Tabel1[[#This Row],[ID'#]]="","",+VLOOKUP(Tabel1[[#This Row],[ID'#]],'[1]Product overview'!$B:$P,10,FALSE))</f>
        <v/>
      </c>
      <c r="K335" s="2" t="str">
        <f>IF(Tabel1[[#This Row],[ID'#]]="","",+VLOOKUP(Tabel1[[#This Row],[ID'#]],'[1]Product overview'!$B:$P,11,FALSE))</f>
        <v/>
      </c>
      <c r="L335" s="2" t="str">
        <f>IF(Tabel1[[#This Row],[ID'#]]="","",+VLOOKUP(Tabel1[[#This Row],[ID'#]],'[1]Product overview'!$B:$P,12,FALSE))</f>
        <v/>
      </c>
      <c r="M335" s="2" t="str">
        <f>IF(Tabel1[[#This Row],[ID'#]]="","",+VLOOKUP(Tabel1[[#This Row],[ID'#]],'[1]Product overview'!$B:$P,13,FALSE))</f>
        <v/>
      </c>
      <c r="N335" s="2" t="str">
        <f>IF(Tabel1[[#This Row],[ID'#]]="","",+VLOOKUP(Tabel1[[#This Row],[ID'#]],'[1]Product overview'!$B:$P,14,FALSE))</f>
        <v/>
      </c>
      <c r="O335" s="2" t="str">
        <f>IF(Tabel1[[#This Row],[ID'#]]="","",+VLOOKUP(Tabel1[[#This Row],[ID'#]],'[1]Product overview'!$B:$P,15,FALSE))</f>
        <v/>
      </c>
    </row>
    <row r="336" spans="1:15">
      <c r="A336" s="98"/>
      <c r="B336" s="98"/>
      <c r="C336" s="119"/>
      <c r="D336" s="98"/>
      <c r="E336" s="98"/>
      <c r="F336" s="98" t="str">
        <f>IF(Tabel1[[#This Row],[ID'#]]="","",+VLOOKUP(Tabel1[[#This Row],[ID'#]],'[1]Product overview'!$B:$P,2,FALSE))</f>
        <v/>
      </c>
      <c r="G336" s="2" t="str">
        <f>IF(Tabel1[[#This Row],[ID'#]]="","",+VLOOKUP(Tabel1[[#This Row],[ID'#]],'[1]Product overview'!$B:$P,5,FALSE))</f>
        <v/>
      </c>
      <c r="H336" s="2" t="str">
        <f>IF(Tabel1[[#This Row],[ID'#]]="","",+VLOOKUP(Tabel1[[#This Row],[ID'#]],'[1]Product overview'!$B:$P,8,FALSE))</f>
        <v/>
      </c>
      <c r="I336" s="2" t="str">
        <f>IF(Tabel1[[#This Row],[ID'#]]="","",+VLOOKUP(Tabel1[[#This Row],[ID'#]],'[1]Product overview'!$B:$P,9,FALSE))</f>
        <v/>
      </c>
      <c r="J336" s="2" t="str">
        <f>IF(Tabel1[[#This Row],[ID'#]]="","",+VLOOKUP(Tabel1[[#This Row],[ID'#]],'[1]Product overview'!$B:$P,10,FALSE))</f>
        <v/>
      </c>
      <c r="K336" s="2" t="str">
        <f>IF(Tabel1[[#This Row],[ID'#]]="","",+VLOOKUP(Tabel1[[#This Row],[ID'#]],'[1]Product overview'!$B:$P,11,FALSE))</f>
        <v/>
      </c>
      <c r="L336" s="2" t="str">
        <f>IF(Tabel1[[#This Row],[ID'#]]="","",+VLOOKUP(Tabel1[[#This Row],[ID'#]],'[1]Product overview'!$B:$P,12,FALSE))</f>
        <v/>
      </c>
      <c r="M336" s="2" t="str">
        <f>IF(Tabel1[[#This Row],[ID'#]]="","",+VLOOKUP(Tabel1[[#This Row],[ID'#]],'[1]Product overview'!$B:$P,13,FALSE))</f>
        <v/>
      </c>
      <c r="N336" s="2" t="str">
        <f>IF(Tabel1[[#This Row],[ID'#]]="","",+VLOOKUP(Tabel1[[#This Row],[ID'#]],'[1]Product overview'!$B:$P,14,FALSE))</f>
        <v/>
      </c>
      <c r="O336" s="2" t="str">
        <f>IF(Tabel1[[#This Row],[ID'#]]="","",+VLOOKUP(Tabel1[[#This Row],[ID'#]],'[1]Product overview'!$B:$P,15,FALSE))</f>
        <v/>
      </c>
    </row>
    <row r="337" spans="1:15">
      <c r="A337" s="98"/>
      <c r="B337" s="98"/>
      <c r="C337" s="119"/>
      <c r="D337" s="98"/>
      <c r="E337" s="98"/>
      <c r="F337" s="98" t="str">
        <f>IF(Tabel1[[#This Row],[ID'#]]="","",+VLOOKUP(Tabel1[[#This Row],[ID'#]],'[1]Product overview'!$B:$P,2,FALSE))</f>
        <v/>
      </c>
      <c r="G337" s="2" t="str">
        <f>IF(Tabel1[[#This Row],[ID'#]]="","",+VLOOKUP(Tabel1[[#This Row],[ID'#]],'[1]Product overview'!$B:$P,5,FALSE))</f>
        <v/>
      </c>
      <c r="H337" s="2" t="str">
        <f>IF(Tabel1[[#This Row],[ID'#]]="","",+VLOOKUP(Tabel1[[#This Row],[ID'#]],'[1]Product overview'!$B:$P,8,FALSE))</f>
        <v/>
      </c>
      <c r="I337" s="2" t="str">
        <f>IF(Tabel1[[#This Row],[ID'#]]="","",+VLOOKUP(Tabel1[[#This Row],[ID'#]],'[1]Product overview'!$B:$P,9,FALSE))</f>
        <v/>
      </c>
      <c r="J337" s="2" t="str">
        <f>IF(Tabel1[[#This Row],[ID'#]]="","",+VLOOKUP(Tabel1[[#This Row],[ID'#]],'[1]Product overview'!$B:$P,10,FALSE))</f>
        <v/>
      </c>
      <c r="K337" s="2" t="str">
        <f>IF(Tabel1[[#This Row],[ID'#]]="","",+VLOOKUP(Tabel1[[#This Row],[ID'#]],'[1]Product overview'!$B:$P,11,FALSE))</f>
        <v/>
      </c>
      <c r="L337" s="2" t="str">
        <f>IF(Tabel1[[#This Row],[ID'#]]="","",+VLOOKUP(Tabel1[[#This Row],[ID'#]],'[1]Product overview'!$B:$P,12,FALSE))</f>
        <v/>
      </c>
      <c r="M337" s="2" t="str">
        <f>IF(Tabel1[[#This Row],[ID'#]]="","",+VLOOKUP(Tabel1[[#This Row],[ID'#]],'[1]Product overview'!$B:$P,13,FALSE))</f>
        <v/>
      </c>
      <c r="N337" s="2" t="str">
        <f>IF(Tabel1[[#This Row],[ID'#]]="","",+VLOOKUP(Tabel1[[#This Row],[ID'#]],'[1]Product overview'!$B:$P,14,FALSE))</f>
        <v/>
      </c>
      <c r="O337" s="2" t="str">
        <f>IF(Tabel1[[#This Row],[ID'#]]="","",+VLOOKUP(Tabel1[[#This Row],[ID'#]],'[1]Product overview'!$B:$P,15,FALSE))</f>
        <v/>
      </c>
    </row>
    <row r="338" spans="1:15">
      <c r="A338" s="98"/>
      <c r="B338" s="98"/>
      <c r="C338" s="119"/>
      <c r="D338" s="98"/>
      <c r="E338" s="98"/>
      <c r="F338" s="98" t="str">
        <f>IF(Tabel1[[#This Row],[ID'#]]="","",+VLOOKUP(Tabel1[[#This Row],[ID'#]],'[1]Product overview'!$B:$P,2,FALSE))</f>
        <v/>
      </c>
      <c r="G338" s="2" t="str">
        <f>IF(Tabel1[[#This Row],[ID'#]]="","",+VLOOKUP(Tabel1[[#This Row],[ID'#]],'[1]Product overview'!$B:$P,5,FALSE))</f>
        <v/>
      </c>
      <c r="H338" s="2" t="str">
        <f>IF(Tabel1[[#This Row],[ID'#]]="","",+VLOOKUP(Tabel1[[#This Row],[ID'#]],'[1]Product overview'!$B:$P,8,FALSE))</f>
        <v/>
      </c>
      <c r="I338" s="2" t="str">
        <f>IF(Tabel1[[#This Row],[ID'#]]="","",+VLOOKUP(Tabel1[[#This Row],[ID'#]],'[1]Product overview'!$B:$P,9,FALSE))</f>
        <v/>
      </c>
      <c r="J338" s="2" t="str">
        <f>IF(Tabel1[[#This Row],[ID'#]]="","",+VLOOKUP(Tabel1[[#This Row],[ID'#]],'[1]Product overview'!$B:$P,10,FALSE))</f>
        <v/>
      </c>
      <c r="K338" s="2" t="str">
        <f>IF(Tabel1[[#This Row],[ID'#]]="","",+VLOOKUP(Tabel1[[#This Row],[ID'#]],'[1]Product overview'!$B:$P,11,FALSE))</f>
        <v/>
      </c>
      <c r="L338" s="2" t="str">
        <f>IF(Tabel1[[#This Row],[ID'#]]="","",+VLOOKUP(Tabel1[[#This Row],[ID'#]],'[1]Product overview'!$B:$P,12,FALSE))</f>
        <v/>
      </c>
      <c r="M338" s="2" t="str">
        <f>IF(Tabel1[[#This Row],[ID'#]]="","",+VLOOKUP(Tabel1[[#This Row],[ID'#]],'[1]Product overview'!$B:$P,13,FALSE))</f>
        <v/>
      </c>
      <c r="N338" s="2" t="str">
        <f>IF(Tabel1[[#This Row],[ID'#]]="","",+VLOOKUP(Tabel1[[#This Row],[ID'#]],'[1]Product overview'!$B:$P,14,FALSE))</f>
        <v/>
      </c>
      <c r="O338" s="2" t="str">
        <f>IF(Tabel1[[#This Row],[ID'#]]="","",+VLOOKUP(Tabel1[[#This Row],[ID'#]],'[1]Product overview'!$B:$P,15,FALSE))</f>
        <v/>
      </c>
    </row>
    <row r="339" spans="1:15">
      <c r="A339" s="98"/>
      <c r="B339" s="98"/>
      <c r="C339" s="119"/>
      <c r="D339" s="98"/>
      <c r="E339" s="98"/>
      <c r="F339" s="98" t="str">
        <f>IF(Tabel1[[#This Row],[ID'#]]="","",+VLOOKUP(Tabel1[[#This Row],[ID'#]],'[1]Product overview'!$B:$P,2,FALSE))</f>
        <v/>
      </c>
      <c r="G339" s="2" t="str">
        <f>IF(Tabel1[[#This Row],[ID'#]]="","",+VLOOKUP(Tabel1[[#This Row],[ID'#]],'[1]Product overview'!$B:$P,5,FALSE))</f>
        <v/>
      </c>
      <c r="H339" s="2" t="str">
        <f>IF(Tabel1[[#This Row],[ID'#]]="","",+VLOOKUP(Tabel1[[#This Row],[ID'#]],'[1]Product overview'!$B:$P,8,FALSE))</f>
        <v/>
      </c>
      <c r="I339" s="2" t="str">
        <f>IF(Tabel1[[#This Row],[ID'#]]="","",+VLOOKUP(Tabel1[[#This Row],[ID'#]],'[1]Product overview'!$B:$P,9,FALSE))</f>
        <v/>
      </c>
      <c r="J339" s="2" t="str">
        <f>IF(Tabel1[[#This Row],[ID'#]]="","",+VLOOKUP(Tabel1[[#This Row],[ID'#]],'[1]Product overview'!$B:$P,10,FALSE))</f>
        <v/>
      </c>
      <c r="K339" s="2" t="str">
        <f>IF(Tabel1[[#This Row],[ID'#]]="","",+VLOOKUP(Tabel1[[#This Row],[ID'#]],'[1]Product overview'!$B:$P,11,FALSE))</f>
        <v/>
      </c>
      <c r="L339" s="2" t="str">
        <f>IF(Tabel1[[#This Row],[ID'#]]="","",+VLOOKUP(Tabel1[[#This Row],[ID'#]],'[1]Product overview'!$B:$P,12,FALSE))</f>
        <v/>
      </c>
      <c r="M339" s="2" t="str">
        <f>IF(Tabel1[[#This Row],[ID'#]]="","",+VLOOKUP(Tabel1[[#This Row],[ID'#]],'[1]Product overview'!$B:$P,13,FALSE))</f>
        <v/>
      </c>
      <c r="N339" s="2" t="str">
        <f>IF(Tabel1[[#This Row],[ID'#]]="","",+VLOOKUP(Tabel1[[#This Row],[ID'#]],'[1]Product overview'!$B:$P,14,FALSE))</f>
        <v/>
      </c>
      <c r="O339" s="2" t="str">
        <f>IF(Tabel1[[#This Row],[ID'#]]="","",+VLOOKUP(Tabel1[[#This Row],[ID'#]],'[1]Product overview'!$B:$P,15,FALSE))</f>
        <v/>
      </c>
    </row>
    <row r="340" spans="1:15">
      <c r="A340" s="98"/>
      <c r="B340" s="98"/>
      <c r="C340" s="119"/>
      <c r="D340" s="98"/>
      <c r="E340" s="98"/>
      <c r="F340" s="98" t="str">
        <f>IF(Tabel1[[#This Row],[ID'#]]="","",+VLOOKUP(Tabel1[[#This Row],[ID'#]],'[1]Product overview'!$B:$P,2,FALSE))</f>
        <v/>
      </c>
      <c r="G340" s="2" t="str">
        <f>IF(Tabel1[[#This Row],[ID'#]]="","",+VLOOKUP(Tabel1[[#This Row],[ID'#]],'[1]Product overview'!$B:$P,5,FALSE))</f>
        <v/>
      </c>
      <c r="H340" s="2" t="str">
        <f>IF(Tabel1[[#This Row],[ID'#]]="","",+VLOOKUP(Tabel1[[#This Row],[ID'#]],'[1]Product overview'!$B:$P,8,FALSE))</f>
        <v/>
      </c>
      <c r="I340" s="2" t="str">
        <f>IF(Tabel1[[#This Row],[ID'#]]="","",+VLOOKUP(Tabel1[[#This Row],[ID'#]],'[1]Product overview'!$B:$P,9,FALSE))</f>
        <v/>
      </c>
      <c r="J340" s="2" t="str">
        <f>IF(Tabel1[[#This Row],[ID'#]]="","",+VLOOKUP(Tabel1[[#This Row],[ID'#]],'[1]Product overview'!$B:$P,10,FALSE))</f>
        <v/>
      </c>
      <c r="K340" s="2" t="str">
        <f>IF(Tabel1[[#This Row],[ID'#]]="","",+VLOOKUP(Tabel1[[#This Row],[ID'#]],'[1]Product overview'!$B:$P,11,FALSE))</f>
        <v/>
      </c>
      <c r="L340" s="2" t="str">
        <f>IF(Tabel1[[#This Row],[ID'#]]="","",+VLOOKUP(Tabel1[[#This Row],[ID'#]],'[1]Product overview'!$B:$P,12,FALSE))</f>
        <v/>
      </c>
      <c r="M340" s="2" t="str">
        <f>IF(Tabel1[[#This Row],[ID'#]]="","",+VLOOKUP(Tabel1[[#This Row],[ID'#]],'[1]Product overview'!$B:$P,13,FALSE))</f>
        <v/>
      </c>
      <c r="N340" s="2" t="str">
        <f>IF(Tabel1[[#This Row],[ID'#]]="","",+VLOOKUP(Tabel1[[#This Row],[ID'#]],'[1]Product overview'!$B:$P,14,FALSE))</f>
        <v/>
      </c>
      <c r="O340" s="2" t="str">
        <f>IF(Tabel1[[#This Row],[ID'#]]="","",+VLOOKUP(Tabel1[[#This Row],[ID'#]],'[1]Product overview'!$B:$P,15,FALSE))</f>
        <v/>
      </c>
    </row>
    <row r="341" spans="1:15">
      <c r="A341" s="98"/>
      <c r="B341" s="98"/>
      <c r="C341" s="119"/>
      <c r="D341" s="98"/>
      <c r="E341" s="98"/>
      <c r="F341" s="98" t="str">
        <f>IF(Tabel1[[#This Row],[ID'#]]="","",+VLOOKUP(Tabel1[[#This Row],[ID'#]],'[1]Product overview'!$B:$P,2,FALSE))</f>
        <v/>
      </c>
      <c r="G341" s="2" t="str">
        <f>IF(Tabel1[[#This Row],[ID'#]]="","",+VLOOKUP(Tabel1[[#This Row],[ID'#]],'[1]Product overview'!$B:$P,5,FALSE))</f>
        <v/>
      </c>
      <c r="H341" s="2" t="str">
        <f>IF(Tabel1[[#This Row],[ID'#]]="","",+VLOOKUP(Tabel1[[#This Row],[ID'#]],'[1]Product overview'!$B:$P,8,FALSE))</f>
        <v/>
      </c>
      <c r="I341" s="2" t="str">
        <f>IF(Tabel1[[#This Row],[ID'#]]="","",+VLOOKUP(Tabel1[[#This Row],[ID'#]],'[1]Product overview'!$B:$P,9,FALSE))</f>
        <v/>
      </c>
      <c r="J341" s="2" t="str">
        <f>IF(Tabel1[[#This Row],[ID'#]]="","",+VLOOKUP(Tabel1[[#This Row],[ID'#]],'[1]Product overview'!$B:$P,10,FALSE))</f>
        <v/>
      </c>
      <c r="K341" s="2" t="str">
        <f>IF(Tabel1[[#This Row],[ID'#]]="","",+VLOOKUP(Tabel1[[#This Row],[ID'#]],'[1]Product overview'!$B:$P,11,FALSE))</f>
        <v/>
      </c>
      <c r="L341" s="2" t="str">
        <f>IF(Tabel1[[#This Row],[ID'#]]="","",+VLOOKUP(Tabel1[[#This Row],[ID'#]],'[1]Product overview'!$B:$P,12,FALSE))</f>
        <v/>
      </c>
      <c r="M341" s="2" t="str">
        <f>IF(Tabel1[[#This Row],[ID'#]]="","",+VLOOKUP(Tabel1[[#This Row],[ID'#]],'[1]Product overview'!$B:$P,13,FALSE))</f>
        <v/>
      </c>
      <c r="N341" s="2" t="str">
        <f>IF(Tabel1[[#This Row],[ID'#]]="","",+VLOOKUP(Tabel1[[#This Row],[ID'#]],'[1]Product overview'!$B:$P,14,FALSE))</f>
        <v/>
      </c>
      <c r="O341" s="2" t="str">
        <f>IF(Tabel1[[#This Row],[ID'#]]="","",+VLOOKUP(Tabel1[[#This Row],[ID'#]],'[1]Product overview'!$B:$P,15,FALSE))</f>
        <v/>
      </c>
    </row>
    <row r="342" spans="1:15">
      <c r="A342" s="98"/>
      <c r="B342" s="98"/>
      <c r="C342" s="119"/>
      <c r="D342" s="98"/>
      <c r="E342" s="98"/>
      <c r="F342" s="98" t="str">
        <f>IF(Tabel1[[#This Row],[ID'#]]="","",+VLOOKUP(Tabel1[[#This Row],[ID'#]],'[1]Product overview'!$B:$P,2,FALSE))</f>
        <v/>
      </c>
      <c r="G342" s="2" t="str">
        <f>IF(Tabel1[[#This Row],[ID'#]]="","",+VLOOKUP(Tabel1[[#This Row],[ID'#]],'[1]Product overview'!$B:$P,5,FALSE))</f>
        <v/>
      </c>
      <c r="H342" s="2" t="str">
        <f>IF(Tabel1[[#This Row],[ID'#]]="","",+VLOOKUP(Tabel1[[#This Row],[ID'#]],'[1]Product overview'!$B:$P,8,FALSE))</f>
        <v/>
      </c>
      <c r="I342" s="2" t="str">
        <f>IF(Tabel1[[#This Row],[ID'#]]="","",+VLOOKUP(Tabel1[[#This Row],[ID'#]],'[1]Product overview'!$B:$P,9,FALSE))</f>
        <v/>
      </c>
      <c r="J342" s="2" t="str">
        <f>IF(Tabel1[[#This Row],[ID'#]]="","",+VLOOKUP(Tabel1[[#This Row],[ID'#]],'[1]Product overview'!$B:$P,10,FALSE))</f>
        <v/>
      </c>
      <c r="K342" s="2" t="str">
        <f>IF(Tabel1[[#This Row],[ID'#]]="","",+VLOOKUP(Tabel1[[#This Row],[ID'#]],'[1]Product overview'!$B:$P,11,FALSE))</f>
        <v/>
      </c>
      <c r="L342" s="2" t="str">
        <f>IF(Tabel1[[#This Row],[ID'#]]="","",+VLOOKUP(Tabel1[[#This Row],[ID'#]],'[1]Product overview'!$B:$P,12,FALSE))</f>
        <v/>
      </c>
      <c r="M342" s="2" t="str">
        <f>IF(Tabel1[[#This Row],[ID'#]]="","",+VLOOKUP(Tabel1[[#This Row],[ID'#]],'[1]Product overview'!$B:$P,13,FALSE))</f>
        <v/>
      </c>
      <c r="N342" s="2" t="str">
        <f>IF(Tabel1[[#This Row],[ID'#]]="","",+VLOOKUP(Tabel1[[#This Row],[ID'#]],'[1]Product overview'!$B:$P,14,FALSE))</f>
        <v/>
      </c>
      <c r="O342" s="2" t="str">
        <f>IF(Tabel1[[#This Row],[ID'#]]="","",+VLOOKUP(Tabel1[[#This Row],[ID'#]],'[1]Product overview'!$B:$P,15,FALSE))</f>
        <v/>
      </c>
    </row>
    <row r="343" spans="1:15">
      <c r="A343" s="98"/>
      <c r="B343" s="98"/>
      <c r="C343" s="119"/>
      <c r="D343" s="98"/>
      <c r="E343" s="98"/>
      <c r="F343" s="98" t="str">
        <f>IF(Tabel1[[#This Row],[ID'#]]="","",+VLOOKUP(Tabel1[[#This Row],[ID'#]],'[1]Product overview'!$B:$P,2,FALSE))</f>
        <v/>
      </c>
      <c r="G343" s="2" t="str">
        <f>IF(Tabel1[[#This Row],[ID'#]]="","",+VLOOKUP(Tabel1[[#This Row],[ID'#]],'[1]Product overview'!$B:$P,5,FALSE))</f>
        <v/>
      </c>
      <c r="H343" s="2" t="str">
        <f>IF(Tabel1[[#This Row],[ID'#]]="","",+VLOOKUP(Tabel1[[#This Row],[ID'#]],'[1]Product overview'!$B:$P,8,FALSE))</f>
        <v/>
      </c>
      <c r="I343" s="2" t="str">
        <f>IF(Tabel1[[#This Row],[ID'#]]="","",+VLOOKUP(Tabel1[[#This Row],[ID'#]],'[1]Product overview'!$B:$P,9,FALSE))</f>
        <v/>
      </c>
      <c r="J343" s="2" t="str">
        <f>IF(Tabel1[[#This Row],[ID'#]]="","",+VLOOKUP(Tabel1[[#This Row],[ID'#]],'[1]Product overview'!$B:$P,10,FALSE))</f>
        <v/>
      </c>
      <c r="K343" s="2" t="str">
        <f>IF(Tabel1[[#This Row],[ID'#]]="","",+VLOOKUP(Tabel1[[#This Row],[ID'#]],'[1]Product overview'!$B:$P,11,FALSE))</f>
        <v/>
      </c>
      <c r="L343" s="2" t="str">
        <f>IF(Tabel1[[#This Row],[ID'#]]="","",+VLOOKUP(Tabel1[[#This Row],[ID'#]],'[1]Product overview'!$B:$P,12,FALSE))</f>
        <v/>
      </c>
      <c r="M343" s="2" t="str">
        <f>IF(Tabel1[[#This Row],[ID'#]]="","",+VLOOKUP(Tabel1[[#This Row],[ID'#]],'[1]Product overview'!$B:$P,13,FALSE))</f>
        <v/>
      </c>
      <c r="N343" s="2" t="str">
        <f>IF(Tabel1[[#This Row],[ID'#]]="","",+VLOOKUP(Tabel1[[#This Row],[ID'#]],'[1]Product overview'!$B:$P,14,FALSE))</f>
        <v/>
      </c>
      <c r="O343" s="2" t="str">
        <f>IF(Tabel1[[#This Row],[ID'#]]="","",+VLOOKUP(Tabel1[[#This Row],[ID'#]],'[1]Product overview'!$B:$P,15,FALSE))</f>
        <v/>
      </c>
    </row>
    <row r="344" spans="1:15">
      <c r="A344" s="98"/>
      <c r="B344" s="98"/>
      <c r="C344" s="119"/>
      <c r="D344" s="98"/>
      <c r="E344" s="98"/>
      <c r="F344" s="98" t="str">
        <f>IF(Tabel1[[#This Row],[ID'#]]="","",+VLOOKUP(Tabel1[[#This Row],[ID'#]],'[1]Product overview'!$B:$P,2,FALSE))</f>
        <v/>
      </c>
      <c r="G344" s="2" t="str">
        <f>IF(Tabel1[[#This Row],[ID'#]]="","",+VLOOKUP(Tabel1[[#This Row],[ID'#]],'[1]Product overview'!$B:$P,5,FALSE))</f>
        <v/>
      </c>
      <c r="H344" s="2" t="str">
        <f>IF(Tabel1[[#This Row],[ID'#]]="","",+VLOOKUP(Tabel1[[#This Row],[ID'#]],'[1]Product overview'!$B:$P,8,FALSE))</f>
        <v/>
      </c>
      <c r="I344" s="2" t="str">
        <f>IF(Tabel1[[#This Row],[ID'#]]="","",+VLOOKUP(Tabel1[[#This Row],[ID'#]],'[1]Product overview'!$B:$P,9,FALSE))</f>
        <v/>
      </c>
      <c r="J344" s="2" t="str">
        <f>IF(Tabel1[[#This Row],[ID'#]]="","",+VLOOKUP(Tabel1[[#This Row],[ID'#]],'[1]Product overview'!$B:$P,10,FALSE))</f>
        <v/>
      </c>
      <c r="K344" s="2" t="str">
        <f>IF(Tabel1[[#This Row],[ID'#]]="","",+VLOOKUP(Tabel1[[#This Row],[ID'#]],'[1]Product overview'!$B:$P,11,FALSE))</f>
        <v/>
      </c>
      <c r="L344" s="2" t="str">
        <f>IF(Tabel1[[#This Row],[ID'#]]="","",+VLOOKUP(Tabel1[[#This Row],[ID'#]],'[1]Product overview'!$B:$P,12,FALSE))</f>
        <v/>
      </c>
      <c r="M344" s="2" t="str">
        <f>IF(Tabel1[[#This Row],[ID'#]]="","",+VLOOKUP(Tabel1[[#This Row],[ID'#]],'[1]Product overview'!$B:$P,13,FALSE))</f>
        <v/>
      </c>
      <c r="N344" s="2" t="str">
        <f>IF(Tabel1[[#This Row],[ID'#]]="","",+VLOOKUP(Tabel1[[#This Row],[ID'#]],'[1]Product overview'!$B:$P,14,FALSE))</f>
        <v/>
      </c>
      <c r="O344" s="2" t="str">
        <f>IF(Tabel1[[#This Row],[ID'#]]="","",+VLOOKUP(Tabel1[[#This Row],[ID'#]],'[1]Product overview'!$B:$P,15,FALSE))</f>
        <v/>
      </c>
    </row>
    <row r="345" spans="1:15">
      <c r="A345" s="98"/>
      <c r="B345" s="98"/>
      <c r="C345" s="119"/>
      <c r="D345" s="98"/>
      <c r="E345" s="98"/>
      <c r="F345" s="98" t="str">
        <f>IF(Tabel1[[#This Row],[ID'#]]="","",+VLOOKUP(Tabel1[[#This Row],[ID'#]],'[1]Product overview'!$B:$P,2,FALSE))</f>
        <v/>
      </c>
      <c r="G345" s="2" t="str">
        <f>IF(Tabel1[[#This Row],[ID'#]]="","",+VLOOKUP(Tabel1[[#This Row],[ID'#]],'[1]Product overview'!$B:$P,5,FALSE))</f>
        <v/>
      </c>
      <c r="H345" s="2" t="str">
        <f>IF(Tabel1[[#This Row],[ID'#]]="","",+VLOOKUP(Tabel1[[#This Row],[ID'#]],'[1]Product overview'!$B:$P,8,FALSE))</f>
        <v/>
      </c>
      <c r="I345" s="2" t="str">
        <f>IF(Tabel1[[#This Row],[ID'#]]="","",+VLOOKUP(Tabel1[[#This Row],[ID'#]],'[1]Product overview'!$B:$P,9,FALSE))</f>
        <v/>
      </c>
      <c r="J345" s="2" t="str">
        <f>IF(Tabel1[[#This Row],[ID'#]]="","",+VLOOKUP(Tabel1[[#This Row],[ID'#]],'[1]Product overview'!$B:$P,10,FALSE))</f>
        <v/>
      </c>
      <c r="K345" s="2" t="str">
        <f>IF(Tabel1[[#This Row],[ID'#]]="","",+VLOOKUP(Tabel1[[#This Row],[ID'#]],'[1]Product overview'!$B:$P,11,FALSE))</f>
        <v/>
      </c>
      <c r="L345" s="2" t="str">
        <f>IF(Tabel1[[#This Row],[ID'#]]="","",+VLOOKUP(Tabel1[[#This Row],[ID'#]],'[1]Product overview'!$B:$P,12,FALSE))</f>
        <v/>
      </c>
      <c r="M345" s="2" t="str">
        <f>IF(Tabel1[[#This Row],[ID'#]]="","",+VLOOKUP(Tabel1[[#This Row],[ID'#]],'[1]Product overview'!$B:$P,13,FALSE))</f>
        <v/>
      </c>
      <c r="N345" s="2" t="str">
        <f>IF(Tabel1[[#This Row],[ID'#]]="","",+VLOOKUP(Tabel1[[#This Row],[ID'#]],'[1]Product overview'!$B:$P,14,FALSE))</f>
        <v/>
      </c>
      <c r="O345" s="2" t="str">
        <f>IF(Tabel1[[#This Row],[ID'#]]="","",+VLOOKUP(Tabel1[[#This Row],[ID'#]],'[1]Product overview'!$B:$P,15,FALSE))</f>
        <v/>
      </c>
    </row>
    <row r="346" spans="1:15">
      <c r="A346" s="98"/>
      <c r="B346" s="98"/>
      <c r="C346" s="119"/>
      <c r="D346" s="98"/>
      <c r="E346" s="98"/>
      <c r="F346" s="98" t="str">
        <f>IF(Tabel1[[#This Row],[ID'#]]="","",+VLOOKUP(Tabel1[[#This Row],[ID'#]],'[1]Product overview'!$B:$P,2,FALSE))</f>
        <v/>
      </c>
      <c r="G346" s="2" t="str">
        <f>IF(Tabel1[[#This Row],[ID'#]]="","",+VLOOKUP(Tabel1[[#This Row],[ID'#]],'[1]Product overview'!$B:$P,5,FALSE))</f>
        <v/>
      </c>
      <c r="H346" s="2" t="str">
        <f>IF(Tabel1[[#This Row],[ID'#]]="","",+VLOOKUP(Tabel1[[#This Row],[ID'#]],'[1]Product overview'!$B:$P,8,FALSE))</f>
        <v/>
      </c>
      <c r="I346" s="2" t="str">
        <f>IF(Tabel1[[#This Row],[ID'#]]="","",+VLOOKUP(Tabel1[[#This Row],[ID'#]],'[1]Product overview'!$B:$P,9,FALSE))</f>
        <v/>
      </c>
      <c r="J346" s="2" t="str">
        <f>IF(Tabel1[[#This Row],[ID'#]]="","",+VLOOKUP(Tabel1[[#This Row],[ID'#]],'[1]Product overview'!$B:$P,10,FALSE))</f>
        <v/>
      </c>
      <c r="K346" s="2" t="str">
        <f>IF(Tabel1[[#This Row],[ID'#]]="","",+VLOOKUP(Tabel1[[#This Row],[ID'#]],'[1]Product overview'!$B:$P,11,FALSE))</f>
        <v/>
      </c>
      <c r="L346" s="2" t="str">
        <f>IF(Tabel1[[#This Row],[ID'#]]="","",+VLOOKUP(Tabel1[[#This Row],[ID'#]],'[1]Product overview'!$B:$P,12,FALSE))</f>
        <v/>
      </c>
      <c r="M346" s="2" t="str">
        <f>IF(Tabel1[[#This Row],[ID'#]]="","",+VLOOKUP(Tabel1[[#This Row],[ID'#]],'[1]Product overview'!$B:$P,13,FALSE))</f>
        <v/>
      </c>
      <c r="N346" s="2" t="str">
        <f>IF(Tabel1[[#This Row],[ID'#]]="","",+VLOOKUP(Tabel1[[#This Row],[ID'#]],'[1]Product overview'!$B:$P,14,FALSE))</f>
        <v/>
      </c>
      <c r="O346" s="2" t="str">
        <f>IF(Tabel1[[#This Row],[ID'#]]="","",+VLOOKUP(Tabel1[[#This Row],[ID'#]],'[1]Product overview'!$B:$P,15,FALSE))</f>
        <v/>
      </c>
    </row>
    <row r="347" spans="1:15">
      <c r="A347" s="98"/>
      <c r="B347" s="98"/>
      <c r="C347" s="119"/>
      <c r="D347" s="98"/>
      <c r="E347" s="98"/>
      <c r="F347" s="98" t="str">
        <f>IF(Tabel1[[#This Row],[ID'#]]="","",+VLOOKUP(Tabel1[[#This Row],[ID'#]],'[1]Product overview'!$B:$P,2,FALSE))</f>
        <v/>
      </c>
      <c r="G347" s="2" t="str">
        <f>IF(Tabel1[[#This Row],[ID'#]]="","",+VLOOKUP(Tabel1[[#This Row],[ID'#]],'[1]Product overview'!$B:$P,5,FALSE))</f>
        <v/>
      </c>
      <c r="H347" s="2" t="str">
        <f>IF(Tabel1[[#This Row],[ID'#]]="","",+VLOOKUP(Tabel1[[#This Row],[ID'#]],'[1]Product overview'!$B:$P,8,FALSE))</f>
        <v/>
      </c>
      <c r="I347" s="2" t="str">
        <f>IF(Tabel1[[#This Row],[ID'#]]="","",+VLOOKUP(Tabel1[[#This Row],[ID'#]],'[1]Product overview'!$B:$P,9,FALSE))</f>
        <v/>
      </c>
      <c r="J347" s="2" t="str">
        <f>IF(Tabel1[[#This Row],[ID'#]]="","",+VLOOKUP(Tabel1[[#This Row],[ID'#]],'[1]Product overview'!$B:$P,10,FALSE))</f>
        <v/>
      </c>
      <c r="K347" s="2" t="str">
        <f>IF(Tabel1[[#This Row],[ID'#]]="","",+VLOOKUP(Tabel1[[#This Row],[ID'#]],'[1]Product overview'!$B:$P,11,FALSE))</f>
        <v/>
      </c>
      <c r="L347" s="2" t="str">
        <f>IF(Tabel1[[#This Row],[ID'#]]="","",+VLOOKUP(Tabel1[[#This Row],[ID'#]],'[1]Product overview'!$B:$P,12,FALSE))</f>
        <v/>
      </c>
      <c r="M347" s="2" t="str">
        <f>IF(Tabel1[[#This Row],[ID'#]]="","",+VLOOKUP(Tabel1[[#This Row],[ID'#]],'[1]Product overview'!$B:$P,13,FALSE))</f>
        <v/>
      </c>
      <c r="N347" s="2" t="str">
        <f>IF(Tabel1[[#This Row],[ID'#]]="","",+VLOOKUP(Tabel1[[#This Row],[ID'#]],'[1]Product overview'!$B:$P,14,FALSE))</f>
        <v/>
      </c>
      <c r="O347" s="2" t="str">
        <f>IF(Tabel1[[#This Row],[ID'#]]="","",+VLOOKUP(Tabel1[[#This Row],[ID'#]],'[1]Product overview'!$B:$P,15,FALSE))</f>
        <v/>
      </c>
    </row>
    <row r="348" spans="1:15">
      <c r="A348" s="98"/>
      <c r="B348" s="98"/>
      <c r="C348" s="119"/>
      <c r="D348" s="98"/>
      <c r="E348" s="98"/>
      <c r="F348" s="98" t="str">
        <f>IF(Tabel1[[#This Row],[ID'#]]="","",+VLOOKUP(Tabel1[[#This Row],[ID'#]],'[1]Product overview'!$B:$P,2,FALSE))</f>
        <v/>
      </c>
      <c r="G348" s="2" t="str">
        <f>IF(Tabel1[[#This Row],[ID'#]]="","",+VLOOKUP(Tabel1[[#This Row],[ID'#]],'[1]Product overview'!$B:$P,5,FALSE))</f>
        <v/>
      </c>
      <c r="H348" s="2" t="str">
        <f>IF(Tabel1[[#This Row],[ID'#]]="","",+VLOOKUP(Tabel1[[#This Row],[ID'#]],'[1]Product overview'!$B:$P,8,FALSE))</f>
        <v/>
      </c>
      <c r="I348" s="2" t="str">
        <f>IF(Tabel1[[#This Row],[ID'#]]="","",+VLOOKUP(Tabel1[[#This Row],[ID'#]],'[1]Product overview'!$B:$P,9,FALSE))</f>
        <v/>
      </c>
      <c r="J348" s="2" t="str">
        <f>IF(Tabel1[[#This Row],[ID'#]]="","",+VLOOKUP(Tabel1[[#This Row],[ID'#]],'[1]Product overview'!$B:$P,10,FALSE))</f>
        <v/>
      </c>
      <c r="K348" s="2" t="str">
        <f>IF(Tabel1[[#This Row],[ID'#]]="","",+VLOOKUP(Tabel1[[#This Row],[ID'#]],'[1]Product overview'!$B:$P,11,FALSE))</f>
        <v/>
      </c>
      <c r="L348" s="2" t="str">
        <f>IF(Tabel1[[#This Row],[ID'#]]="","",+VLOOKUP(Tabel1[[#This Row],[ID'#]],'[1]Product overview'!$B:$P,12,FALSE))</f>
        <v/>
      </c>
      <c r="M348" s="2" t="str">
        <f>IF(Tabel1[[#This Row],[ID'#]]="","",+VLOOKUP(Tabel1[[#This Row],[ID'#]],'[1]Product overview'!$B:$P,13,FALSE))</f>
        <v/>
      </c>
      <c r="N348" s="2" t="str">
        <f>IF(Tabel1[[#This Row],[ID'#]]="","",+VLOOKUP(Tabel1[[#This Row],[ID'#]],'[1]Product overview'!$B:$P,14,FALSE))</f>
        <v/>
      </c>
      <c r="O348" s="2" t="str">
        <f>IF(Tabel1[[#This Row],[ID'#]]="","",+VLOOKUP(Tabel1[[#This Row],[ID'#]],'[1]Product overview'!$B:$P,15,FALSE))</f>
        <v/>
      </c>
    </row>
    <row r="349" spans="1:15">
      <c r="A349" s="98"/>
      <c r="B349" s="98"/>
      <c r="C349" s="119"/>
      <c r="D349" s="98"/>
      <c r="E349" s="98"/>
      <c r="F349" s="98" t="str">
        <f>IF(Tabel1[[#This Row],[ID'#]]="","",+VLOOKUP(Tabel1[[#This Row],[ID'#]],'[1]Product overview'!$B:$P,2,FALSE))</f>
        <v/>
      </c>
      <c r="G349" s="2" t="str">
        <f>IF(Tabel1[[#This Row],[ID'#]]="","",+VLOOKUP(Tabel1[[#This Row],[ID'#]],'[1]Product overview'!$B:$P,5,FALSE))</f>
        <v/>
      </c>
      <c r="H349" s="2" t="str">
        <f>IF(Tabel1[[#This Row],[ID'#]]="","",+VLOOKUP(Tabel1[[#This Row],[ID'#]],'[1]Product overview'!$B:$P,8,FALSE))</f>
        <v/>
      </c>
      <c r="I349" s="2" t="str">
        <f>IF(Tabel1[[#This Row],[ID'#]]="","",+VLOOKUP(Tabel1[[#This Row],[ID'#]],'[1]Product overview'!$B:$P,9,FALSE))</f>
        <v/>
      </c>
      <c r="J349" s="2" t="str">
        <f>IF(Tabel1[[#This Row],[ID'#]]="","",+VLOOKUP(Tabel1[[#This Row],[ID'#]],'[1]Product overview'!$B:$P,10,FALSE))</f>
        <v/>
      </c>
      <c r="K349" s="2" t="str">
        <f>IF(Tabel1[[#This Row],[ID'#]]="","",+VLOOKUP(Tabel1[[#This Row],[ID'#]],'[1]Product overview'!$B:$P,11,FALSE))</f>
        <v/>
      </c>
      <c r="L349" s="2" t="str">
        <f>IF(Tabel1[[#This Row],[ID'#]]="","",+VLOOKUP(Tabel1[[#This Row],[ID'#]],'[1]Product overview'!$B:$P,12,FALSE))</f>
        <v/>
      </c>
      <c r="M349" s="2" t="str">
        <f>IF(Tabel1[[#This Row],[ID'#]]="","",+VLOOKUP(Tabel1[[#This Row],[ID'#]],'[1]Product overview'!$B:$P,13,FALSE))</f>
        <v/>
      </c>
      <c r="N349" s="2" t="str">
        <f>IF(Tabel1[[#This Row],[ID'#]]="","",+VLOOKUP(Tabel1[[#This Row],[ID'#]],'[1]Product overview'!$B:$P,14,FALSE))</f>
        <v/>
      </c>
      <c r="O349" s="2" t="str">
        <f>IF(Tabel1[[#This Row],[ID'#]]="","",+VLOOKUP(Tabel1[[#This Row],[ID'#]],'[1]Product overview'!$B:$P,15,FALSE))</f>
        <v/>
      </c>
    </row>
    <row r="350" spans="1:15">
      <c r="A350" s="98"/>
      <c r="B350" s="98"/>
      <c r="C350" s="119"/>
      <c r="D350" s="98"/>
      <c r="E350" s="98"/>
      <c r="F350" s="98" t="str">
        <f>IF(Tabel1[[#This Row],[ID'#]]="","",+VLOOKUP(Tabel1[[#This Row],[ID'#]],'[1]Product overview'!$B:$P,2,FALSE))</f>
        <v/>
      </c>
      <c r="G350" s="2" t="str">
        <f>IF(Tabel1[[#This Row],[ID'#]]="","",+VLOOKUP(Tabel1[[#This Row],[ID'#]],'[1]Product overview'!$B:$P,5,FALSE))</f>
        <v/>
      </c>
      <c r="H350" s="2" t="str">
        <f>IF(Tabel1[[#This Row],[ID'#]]="","",+VLOOKUP(Tabel1[[#This Row],[ID'#]],'[1]Product overview'!$B:$P,8,FALSE))</f>
        <v/>
      </c>
      <c r="I350" s="2" t="str">
        <f>IF(Tabel1[[#This Row],[ID'#]]="","",+VLOOKUP(Tabel1[[#This Row],[ID'#]],'[1]Product overview'!$B:$P,9,FALSE))</f>
        <v/>
      </c>
      <c r="J350" s="2" t="str">
        <f>IF(Tabel1[[#This Row],[ID'#]]="","",+VLOOKUP(Tabel1[[#This Row],[ID'#]],'[1]Product overview'!$B:$P,10,FALSE))</f>
        <v/>
      </c>
      <c r="K350" s="2" t="str">
        <f>IF(Tabel1[[#This Row],[ID'#]]="","",+VLOOKUP(Tabel1[[#This Row],[ID'#]],'[1]Product overview'!$B:$P,11,FALSE))</f>
        <v/>
      </c>
      <c r="L350" s="2" t="str">
        <f>IF(Tabel1[[#This Row],[ID'#]]="","",+VLOOKUP(Tabel1[[#This Row],[ID'#]],'[1]Product overview'!$B:$P,12,FALSE))</f>
        <v/>
      </c>
      <c r="M350" s="2" t="str">
        <f>IF(Tabel1[[#This Row],[ID'#]]="","",+VLOOKUP(Tabel1[[#This Row],[ID'#]],'[1]Product overview'!$B:$P,13,FALSE))</f>
        <v/>
      </c>
      <c r="N350" s="2" t="str">
        <f>IF(Tabel1[[#This Row],[ID'#]]="","",+VLOOKUP(Tabel1[[#This Row],[ID'#]],'[1]Product overview'!$B:$P,14,FALSE))</f>
        <v/>
      </c>
      <c r="O350" s="2" t="str">
        <f>IF(Tabel1[[#This Row],[ID'#]]="","",+VLOOKUP(Tabel1[[#This Row],[ID'#]],'[1]Product overview'!$B:$P,15,FALSE))</f>
        <v/>
      </c>
    </row>
    <row r="351" spans="1:15">
      <c r="A351" s="98"/>
      <c r="B351" s="98"/>
      <c r="C351" s="119"/>
      <c r="D351" s="98"/>
      <c r="E351" s="98"/>
      <c r="F351" s="98" t="str">
        <f>IF(Tabel1[[#This Row],[ID'#]]="","",+VLOOKUP(Tabel1[[#This Row],[ID'#]],'[1]Product overview'!$B:$P,2,FALSE))</f>
        <v/>
      </c>
      <c r="G351" s="2" t="str">
        <f>IF(Tabel1[[#This Row],[ID'#]]="","",+VLOOKUP(Tabel1[[#This Row],[ID'#]],'[1]Product overview'!$B:$P,5,FALSE))</f>
        <v/>
      </c>
      <c r="H351" s="2" t="str">
        <f>IF(Tabel1[[#This Row],[ID'#]]="","",+VLOOKUP(Tabel1[[#This Row],[ID'#]],'[1]Product overview'!$B:$P,8,FALSE))</f>
        <v/>
      </c>
      <c r="I351" s="2" t="str">
        <f>IF(Tabel1[[#This Row],[ID'#]]="","",+VLOOKUP(Tabel1[[#This Row],[ID'#]],'[1]Product overview'!$B:$P,9,FALSE))</f>
        <v/>
      </c>
      <c r="J351" s="2" t="str">
        <f>IF(Tabel1[[#This Row],[ID'#]]="","",+VLOOKUP(Tabel1[[#This Row],[ID'#]],'[1]Product overview'!$B:$P,10,FALSE))</f>
        <v/>
      </c>
      <c r="K351" s="2" t="str">
        <f>IF(Tabel1[[#This Row],[ID'#]]="","",+VLOOKUP(Tabel1[[#This Row],[ID'#]],'[1]Product overview'!$B:$P,11,FALSE))</f>
        <v/>
      </c>
      <c r="L351" s="2" t="str">
        <f>IF(Tabel1[[#This Row],[ID'#]]="","",+VLOOKUP(Tabel1[[#This Row],[ID'#]],'[1]Product overview'!$B:$P,12,FALSE))</f>
        <v/>
      </c>
      <c r="M351" s="2" t="str">
        <f>IF(Tabel1[[#This Row],[ID'#]]="","",+VLOOKUP(Tabel1[[#This Row],[ID'#]],'[1]Product overview'!$B:$P,13,FALSE))</f>
        <v/>
      </c>
      <c r="N351" s="2" t="str">
        <f>IF(Tabel1[[#This Row],[ID'#]]="","",+VLOOKUP(Tabel1[[#This Row],[ID'#]],'[1]Product overview'!$B:$P,14,FALSE))</f>
        <v/>
      </c>
      <c r="O351" s="2" t="str">
        <f>IF(Tabel1[[#This Row],[ID'#]]="","",+VLOOKUP(Tabel1[[#This Row],[ID'#]],'[1]Product overview'!$B:$P,15,FALSE))</f>
        <v/>
      </c>
    </row>
    <row r="352" spans="1:15">
      <c r="A352" s="98"/>
      <c r="B352" s="98"/>
      <c r="C352" s="119"/>
      <c r="D352" s="98"/>
      <c r="E352" s="98"/>
      <c r="F352" s="98" t="str">
        <f>IF(Tabel1[[#This Row],[ID'#]]="","",+VLOOKUP(Tabel1[[#This Row],[ID'#]],'[1]Product overview'!$B:$P,2,FALSE))</f>
        <v/>
      </c>
      <c r="G352" s="2" t="str">
        <f>IF(Tabel1[[#This Row],[ID'#]]="","",+VLOOKUP(Tabel1[[#This Row],[ID'#]],'[1]Product overview'!$B:$P,5,FALSE))</f>
        <v/>
      </c>
      <c r="H352" s="2" t="str">
        <f>IF(Tabel1[[#This Row],[ID'#]]="","",+VLOOKUP(Tabel1[[#This Row],[ID'#]],'[1]Product overview'!$B:$P,8,FALSE))</f>
        <v/>
      </c>
      <c r="I352" s="2" t="str">
        <f>IF(Tabel1[[#This Row],[ID'#]]="","",+VLOOKUP(Tabel1[[#This Row],[ID'#]],'[1]Product overview'!$B:$P,9,FALSE))</f>
        <v/>
      </c>
      <c r="J352" s="2" t="str">
        <f>IF(Tabel1[[#This Row],[ID'#]]="","",+VLOOKUP(Tabel1[[#This Row],[ID'#]],'[1]Product overview'!$B:$P,10,FALSE))</f>
        <v/>
      </c>
      <c r="K352" s="2" t="str">
        <f>IF(Tabel1[[#This Row],[ID'#]]="","",+VLOOKUP(Tabel1[[#This Row],[ID'#]],'[1]Product overview'!$B:$P,11,FALSE))</f>
        <v/>
      </c>
      <c r="L352" s="2" t="str">
        <f>IF(Tabel1[[#This Row],[ID'#]]="","",+VLOOKUP(Tabel1[[#This Row],[ID'#]],'[1]Product overview'!$B:$P,12,FALSE))</f>
        <v/>
      </c>
      <c r="M352" s="2" t="str">
        <f>IF(Tabel1[[#This Row],[ID'#]]="","",+VLOOKUP(Tabel1[[#This Row],[ID'#]],'[1]Product overview'!$B:$P,13,FALSE))</f>
        <v/>
      </c>
      <c r="N352" s="2" t="str">
        <f>IF(Tabel1[[#This Row],[ID'#]]="","",+VLOOKUP(Tabel1[[#This Row],[ID'#]],'[1]Product overview'!$B:$P,14,FALSE))</f>
        <v/>
      </c>
      <c r="O352" s="2" t="str">
        <f>IF(Tabel1[[#This Row],[ID'#]]="","",+VLOOKUP(Tabel1[[#This Row],[ID'#]],'[1]Product overview'!$B:$P,15,FALSE))</f>
        <v/>
      </c>
    </row>
    <row r="353" spans="1:15">
      <c r="A353" s="98"/>
      <c r="B353" s="98"/>
      <c r="C353" s="119"/>
      <c r="D353" s="98"/>
      <c r="E353" s="98"/>
      <c r="F353" s="98" t="str">
        <f>IF(Tabel1[[#This Row],[ID'#]]="","",+VLOOKUP(Tabel1[[#This Row],[ID'#]],'[1]Product overview'!$B:$P,2,FALSE))</f>
        <v/>
      </c>
      <c r="G353" s="2" t="str">
        <f>IF(Tabel1[[#This Row],[ID'#]]="","",+VLOOKUP(Tabel1[[#This Row],[ID'#]],'[1]Product overview'!$B:$P,5,FALSE))</f>
        <v/>
      </c>
      <c r="H353" s="2" t="str">
        <f>IF(Tabel1[[#This Row],[ID'#]]="","",+VLOOKUP(Tabel1[[#This Row],[ID'#]],'[1]Product overview'!$B:$P,8,FALSE))</f>
        <v/>
      </c>
      <c r="I353" s="2" t="str">
        <f>IF(Tabel1[[#This Row],[ID'#]]="","",+VLOOKUP(Tabel1[[#This Row],[ID'#]],'[1]Product overview'!$B:$P,9,FALSE))</f>
        <v/>
      </c>
      <c r="J353" s="2" t="str">
        <f>IF(Tabel1[[#This Row],[ID'#]]="","",+VLOOKUP(Tabel1[[#This Row],[ID'#]],'[1]Product overview'!$B:$P,10,FALSE))</f>
        <v/>
      </c>
      <c r="K353" s="2" t="str">
        <f>IF(Tabel1[[#This Row],[ID'#]]="","",+VLOOKUP(Tabel1[[#This Row],[ID'#]],'[1]Product overview'!$B:$P,11,FALSE))</f>
        <v/>
      </c>
      <c r="L353" s="2" t="str">
        <f>IF(Tabel1[[#This Row],[ID'#]]="","",+VLOOKUP(Tabel1[[#This Row],[ID'#]],'[1]Product overview'!$B:$P,12,FALSE))</f>
        <v/>
      </c>
      <c r="M353" s="2" t="str">
        <f>IF(Tabel1[[#This Row],[ID'#]]="","",+VLOOKUP(Tabel1[[#This Row],[ID'#]],'[1]Product overview'!$B:$P,13,FALSE))</f>
        <v/>
      </c>
      <c r="N353" s="2" t="str">
        <f>IF(Tabel1[[#This Row],[ID'#]]="","",+VLOOKUP(Tabel1[[#This Row],[ID'#]],'[1]Product overview'!$B:$P,14,FALSE))</f>
        <v/>
      </c>
      <c r="O353" s="2" t="str">
        <f>IF(Tabel1[[#This Row],[ID'#]]="","",+VLOOKUP(Tabel1[[#This Row],[ID'#]],'[1]Product overview'!$B:$P,15,FALSE))</f>
        <v/>
      </c>
    </row>
    <row r="354" spans="1:15">
      <c r="A354" s="98"/>
      <c r="B354" s="98"/>
      <c r="C354" s="119"/>
      <c r="D354" s="98"/>
      <c r="E354" s="98"/>
      <c r="F354" s="98" t="str">
        <f>IF(Tabel1[[#This Row],[ID'#]]="","",+VLOOKUP(Tabel1[[#This Row],[ID'#]],'[1]Product overview'!$B:$P,2,FALSE))</f>
        <v/>
      </c>
      <c r="G354" s="2" t="str">
        <f>IF(Tabel1[[#This Row],[ID'#]]="","",+VLOOKUP(Tabel1[[#This Row],[ID'#]],'[1]Product overview'!$B:$P,5,FALSE))</f>
        <v/>
      </c>
      <c r="H354" s="2" t="str">
        <f>IF(Tabel1[[#This Row],[ID'#]]="","",+VLOOKUP(Tabel1[[#This Row],[ID'#]],'[1]Product overview'!$B:$P,8,FALSE))</f>
        <v/>
      </c>
      <c r="I354" s="2" t="str">
        <f>IF(Tabel1[[#This Row],[ID'#]]="","",+VLOOKUP(Tabel1[[#This Row],[ID'#]],'[1]Product overview'!$B:$P,9,FALSE))</f>
        <v/>
      </c>
      <c r="J354" s="2" t="str">
        <f>IF(Tabel1[[#This Row],[ID'#]]="","",+VLOOKUP(Tabel1[[#This Row],[ID'#]],'[1]Product overview'!$B:$P,10,FALSE))</f>
        <v/>
      </c>
      <c r="K354" s="2" t="str">
        <f>IF(Tabel1[[#This Row],[ID'#]]="","",+VLOOKUP(Tabel1[[#This Row],[ID'#]],'[1]Product overview'!$B:$P,11,FALSE))</f>
        <v/>
      </c>
      <c r="L354" s="2" t="str">
        <f>IF(Tabel1[[#This Row],[ID'#]]="","",+VLOOKUP(Tabel1[[#This Row],[ID'#]],'[1]Product overview'!$B:$P,12,FALSE))</f>
        <v/>
      </c>
      <c r="M354" s="2" t="str">
        <f>IF(Tabel1[[#This Row],[ID'#]]="","",+VLOOKUP(Tabel1[[#This Row],[ID'#]],'[1]Product overview'!$B:$P,13,FALSE))</f>
        <v/>
      </c>
      <c r="N354" s="2" t="str">
        <f>IF(Tabel1[[#This Row],[ID'#]]="","",+VLOOKUP(Tabel1[[#This Row],[ID'#]],'[1]Product overview'!$B:$P,14,FALSE))</f>
        <v/>
      </c>
      <c r="O354" s="2" t="str">
        <f>IF(Tabel1[[#This Row],[ID'#]]="","",+VLOOKUP(Tabel1[[#This Row],[ID'#]],'[1]Product overview'!$B:$P,15,FALSE))</f>
        <v/>
      </c>
    </row>
    <row r="355" spans="1:15">
      <c r="A355" s="98"/>
      <c r="B355" s="98"/>
      <c r="C355" s="119"/>
      <c r="D355" s="98"/>
      <c r="E355" s="98"/>
      <c r="F355" s="98" t="str">
        <f>IF(Tabel1[[#This Row],[ID'#]]="","",+VLOOKUP(Tabel1[[#This Row],[ID'#]],'[1]Product overview'!$B:$P,2,FALSE))</f>
        <v/>
      </c>
      <c r="G355" s="2" t="str">
        <f>IF(Tabel1[[#This Row],[ID'#]]="","",+VLOOKUP(Tabel1[[#This Row],[ID'#]],'[1]Product overview'!$B:$P,5,FALSE))</f>
        <v/>
      </c>
      <c r="H355" s="2" t="str">
        <f>IF(Tabel1[[#This Row],[ID'#]]="","",+VLOOKUP(Tabel1[[#This Row],[ID'#]],'[1]Product overview'!$B:$P,8,FALSE))</f>
        <v/>
      </c>
      <c r="I355" s="2" t="str">
        <f>IF(Tabel1[[#This Row],[ID'#]]="","",+VLOOKUP(Tabel1[[#This Row],[ID'#]],'[1]Product overview'!$B:$P,9,FALSE))</f>
        <v/>
      </c>
      <c r="J355" s="2" t="str">
        <f>IF(Tabel1[[#This Row],[ID'#]]="","",+VLOOKUP(Tabel1[[#This Row],[ID'#]],'[1]Product overview'!$B:$P,10,FALSE))</f>
        <v/>
      </c>
      <c r="K355" s="2" t="str">
        <f>IF(Tabel1[[#This Row],[ID'#]]="","",+VLOOKUP(Tabel1[[#This Row],[ID'#]],'[1]Product overview'!$B:$P,11,FALSE))</f>
        <v/>
      </c>
      <c r="L355" s="2" t="str">
        <f>IF(Tabel1[[#This Row],[ID'#]]="","",+VLOOKUP(Tabel1[[#This Row],[ID'#]],'[1]Product overview'!$B:$P,12,FALSE))</f>
        <v/>
      </c>
      <c r="M355" s="2" t="str">
        <f>IF(Tabel1[[#This Row],[ID'#]]="","",+VLOOKUP(Tabel1[[#This Row],[ID'#]],'[1]Product overview'!$B:$P,13,FALSE))</f>
        <v/>
      </c>
      <c r="N355" s="2" t="str">
        <f>IF(Tabel1[[#This Row],[ID'#]]="","",+VLOOKUP(Tabel1[[#This Row],[ID'#]],'[1]Product overview'!$B:$P,14,FALSE))</f>
        <v/>
      </c>
      <c r="O355" s="2" t="str">
        <f>IF(Tabel1[[#This Row],[ID'#]]="","",+VLOOKUP(Tabel1[[#This Row],[ID'#]],'[1]Product overview'!$B:$P,15,FALSE))</f>
        <v/>
      </c>
    </row>
    <row r="356" spans="1:15">
      <c r="A356" s="98"/>
      <c r="B356" s="98"/>
      <c r="C356" s="119"/>
      <c r="D356" s="98"/>
      <c r="E356" s="98"/>
      <c r="F356" s="98" t="str">
        <f>IF(Tabel1[[#This Row],[ID'#]]="","",+VLOOKUP(Tabel1[[#This Row],[ID'#]],'[1]Product overview'!$B:$P,2,FALSE))</f>
        <v/>
      </c>
      <c r="G356" s="2" t="str">
        <f>IF(Tabel1[[#This Row],[ID'#]]="","",+VLOOKUP(Tabel1[[#This Row],[ID'#]],'[1]Product overview'!$B:$P,5,FALSE))</f>
        <v/>
      </c>
      <c r="H356" s="2" t="str">
        <f>IF(Tabel1[[#This Row],[ID'#]]="","",+VLOOKUP(Tabel1[[#This Row],[ID'#]],'[1]Product overview'!$B:$P,8,FALSE))</f>
        <v/>
      </c>
      <c r="I356" s="2" t="str">
        <f>IF(Tabel1[[#This Row],[ID'#]]="","",+VLOOKUP(Tabel1[[#This Row],[ID'#]],'[1]Product overview'!$B:$P,9,FALSE))</f>
        <v/>
      </c>
      <c r="J356" s="2" t="str">
        <f>IF(Tabel1[[#This Row],[ID'#]]="","",+VLOOKUP(Tabel1[[#This Row],[ID'#]],'[1]Product overview'!$B:$P,10,FALSE))</f>
        <v/>
      </c>
      <c r="K356" s="2" t="str">
        <f>IF(Tabel1[[#This Row],[ID'#]]="","",+VLOOKUP(Tabel1[[#This Row],[ID'#]],'[1]Product overview'!$B:$P,11,FALSE))</f>
        <v/>
      </c>
      <c r="L356" s="2" t="str">
        <f>IF(Tabel1[[#This Row],[ID'#]]="","",+VLOOKUP(Tabel1[[#This Row],[ID'#]],'[1]Product overview'!$B:$P,12,FALSE))</f>
        <v/>
      </c>
      <c r="M356" s="2" t="str">
        <f>IF(Tabel1[[#This Row],[ID'#]]="","",+VLOOKUP(Tabel1[[#This Row],[ID'#]],'[1]Product overview'!$B:$P,13,FALSE))</f>
        <v/>
      </c>
      <c r="N356" s="2" t="str">
        <f>IF(Tabel1[[#This Row],[ID'#]]="","",+VLOOKUP(Tabel1[[#This Row],[ID'#]],'[1]Product overview'!$B:$P,14,FALSE))</f>
        <v/>
      </c>
      <c r="O356" s="2" t="str">
        <f>IF(Tabel1[[#This Row],[ID'#]]="","",+VLOOKUP(Tabel1[[#This Row],[ID'#]],'[1]Product overview'!$B:$P,15,FALSE))</f>
        <v/>
      </c>
    </row>
    <row r="357" spans="1:15">
      <c r="A357" s="98"/>
      <c r="B357" s="98"/>
      <c r="C357" s="119"/>
      <c r="D357" s="98"/>
      <c r="E357" s="98"/>
      <c r="F357" s="98" t="str">
        <f>IF(Tabel1[[#This Row],[ID'#]]="","",+VLOOKUP(Tabel1[[#This Row],[ID'#]],'[1]Product overview'!$B:$P,2,FALSE))</f>
        <v/>
      </c>
      <c r="G357" s="2" t="str">
        <f>IF(Tabel1[[#This Row],[ID'#]]="","",+VLOOKUP(Tabel1[[#This Row],[ID'#]],'[1]Product overview'!$B:$P,5,FALSE))</f>
        <v/>
      </c>
      <c r="H357" s="2" t="str">
        <f>IF(Tabel1[[#This Row],[ID'#]]="","",+VLOOKUP(Tabel1[[#This Row],[ID'#]],'[1]Product overview'!$B:$P,8,FALSE))</f>
        <v/>
      </c>
      <c r="I357" s="2" t="str">
        <f>IF(Tabel1[[#This Row],[ID'#]]="","",+VLOOKUP(Tabel1[[#This Row],[ID'#]],'[1]Product overview'!$B:$P,9,FALSE))</f>
        <v/>
      </c>
      <c r="J357" s="2" t="str">
        <f>IF(Tabel1[[#This Row],[ID'#]]="","",+VLOOKUP(Tabel1[[#This Row],[ID'#]],'[1]Product overview'!$B:$P,10,FALSE))</f>
        <v/>
      </c>
      <c r="K357" s="2" t="str">
        <f>IF(Tabel1[[#This Row],[ID'#]]="","",+VLOOKUP(Tabel1[[#This Row],[ID'#]],'[1]Product overview'!$B:$P,11,FALSE))</f>
        <v/>
      </c>
      <c r="L357" s="2" t="str">
        <f>IF(Tabel1[[#This Row],[ID'#]]="","",+VLOOKUP(Tabel1[[#This Row],[ID'#]],'[1]Product overview'!$B:$P,12,FALSE))</f>
        <v/>
      </c>
      <c r="M357" s="2" t="str">
        <f>IF(Tabel1[[#This Row],[ID'#]]="","",+VLOOKUP(Tabel1[[#This Row],[ID'#]],'[1]Product overview'!$B:$P,13,FALSE))</f>
        <v/>
      </c>
      <c r="N357" s="2" t="str">
        <f>IF(Tabel1[[#This Row],[ID'#]]="","",+VLOOKUP(Tabel1[[#This Row],[ID'#]],'[1]Product overview'!$B:$P,14,FALSE))</f>
        <v/>
      </c>
      <c r="O357" s="2" t="str">
        <f>IF(Tabel1[[#This Row],[ID'#]]="","",+VLOOKUP(Tabel1[[#This Row],[ID'#]],'[1]Product overview'!$B:$P,15,FALSE))</f>
        <v/>
      </c>
    </row>
    <row r="358" spans="1:15">
      <c r="A358" s="98"/>
      <c r="B358" s="98"/>
      <c r="C358" s="119"/>
      <c r="D358" s="98"/>
      <c r="E358" s="98"/>
      <c r="F358" s="98" t="str">
        <f>IF(Tabel1[[#This Row],[ID'#]]="","",+VLOOKUP(Tabel1[[#This Row],[ID'#]],'[1]Product overview'!$B:$P,2,FALSE))</f>
        <v/>
      </c>
      <c r="G358" s="2" t="str">
        <f>IF(Tabel1[[#This Row],[ID'#]]="","",+VLOOKUP(Tabel1[[#This Row],[ID'#]],'[1]Product overview'!$B:$P,5,FALSE))</f>
        <v/>
      </c>
      <c r="H358" s="2" t="str">
        <f>IF(Tabel1[[#This Row],[ID'#]]="","",+VLOOKUP(Tabel1[[#This Row],[ID'#]],'[1]Product overview'!$B:$P,8,FALSE))</f>
        <v/>
      </c>
      <c r="I358" s="2" t="str">
        <f>IF(Tabel1[[#This Row],[ID'#]]="","",+VLOOKUP(Tabel1[[#This Row],[ID'#]],'[1]Product overview'!$B:$P,9,FALSE))</f>
        <v/>
      </c>
      <c r="J358" s="2" t="str">
        <f>IF(Tabel1[[#This Row],[ID'#]]="","",+VLOOKUP(Tabel1[[#This Row],[ID'#]],'[1]Product overview'!$B:$P,10,FALSE))</f>
        <v/>
      </c>
      <c r="K358" s="2" t="str">
        <f>IF(Tabel1[[#This Row],[ID'#]]="","",+VLOOKUP(Tabel1[[#This Row],[ID'#]],'[1]Product overview'!$B:$P,11,FALSE))</f>
        <v/>
      </c>
      <c r="L358" s="2" t="str">
        <f>IF(Tabel1[[#This Row],[ID'#]]="","",+VLOOKUP(Tabel1[[#This Row],[ID'#]],'[1]Product overview'!$B:$P,12,FALSE))</f>
        <v/>
      </c>
      <c r="M358" s="2" t="str">
        <f>IF(Tabel1[[#This Row],[ID'#]]="","",+VLOOKUP(Tabel1[[#This Row],[ID'#]],'[1]Product overview'!$B:$P,13,FALSE))</f>
        <v/>
      </c>
      <c r="N358" s="2" t="str">
        <f>IF(Tabel1[[#This Row],[ID'#]]="","",+VLOOKUP(Tabel1[[#This Row],[ID'#]],'[1]Product overview'!$B:$P,14,FALSE))</f>
        <v/>
      </c>
      <c r="O358" s="2" t="str">
        <f>IF(Tabel1[[#This Row],[ID'#]]="","",+VLOOKUP(Tabel1[[#This Row],[ID'#]],'[1]Product overview'!$B:$P,15,FALSE))</f>
        <v/>
      </c>
    </row>
    <row r="359" spans="1:15">
      <c r="A359" s="98"/>
      <c r="B359" s="98"/>
      <c r="C359" s="119"/>
      <c r="D359" s="98"/>
      <c r="E359" s="98"/>
      <c r="F359" s="98" t="str">
        <f>IF(Tabel1[[#This Row],[ID'#]]="","",+VLOOKUP(Tabel1[[#This Row],[ID'#]],'[1]Product overview'!$B:$P,2,FALSE))</f>
        <v/>
      </c>
      <c r="G359" s="2" t="str">
        <f>IF(Tabel1[[#This Row],[ID'#]]="","",+VLOOKUP(Tabel1[[#This Row],[ID'#]],'[1]Product overview'!$B:$P,5,FALSE))</f>
        <v/>
      </c>
      <c r="H359" s="2" t="str">
        <f>IF(Tabel1[[#This Row],[ID'#]]="","",+VLOOKUP(Tabel1[[#This Row],[ID'#]],'[1]Product overview'!$B:$P,8,FALSE))</f>
        <v/>
      </c>
      <c r="I359" s="2" t="str">
        <f>IF(Tabel1[[#This Row],[ID'#]]="","",+VLOOKUP(Tabel1[[#This Row],[ID'#]],'[1]Product overview'!$B:$P,9,FALSE))</f>
        <v/>
      </c>
      <c r="J359" s="2" t="str">
        <f>IF(Tabel1[[#This Row],[ID'#]]="","",+VLOOKUP(Tabel1[[#This Row],[ID'#]],'[1]Product overview'!$B:$P,10,FALSE))</f>
        <v/>
      </c>
      <c r="K359" s="2" t="str">
        <f>IF(Tabel1[[#This Row],[ID'#]]="","",+VLOOKUP(Tabel1[[#This Row],[ID'#]],'[1]Product overview'!$B:$P,11,FALSE))</f>
        <v/>
      </c>
      <c r="L359" s="2" t="str">
        <f>IF(Tabel1[[#This Row],[ID'#]]="","",+VLOOKUP(Tabel1[[#This Row],[ID'#]],'[1]Product overview'!$B:$P,12,FALSE))</f>
        <v/>
      </c>
      <c r="M359" s="2" t="str">
        <f>IF(Tabel1[[#This Row],[ID'#]]="","",+VLOOKUP(Tabel1[[#This Row],[ID'#]],'[1]Product overview'!$B:$P,13,FALSE))</f>
        <v/>
      </c>
      <c r="N359" s="2" t="str">
        <f>IF(Tabel1[[#This Row],[ID'#]]="","",+VLOOKUP(Tabel1[[#This Row],[ID'#]],'[1]Product overview'!$B:$P,14,FALSE))</f>
        <v/>
      </c>
      <c r="O359" s="2" t="str">
        <f>IF(Tabel1[[#This Row],[ID'#]]="","",+VLOOKUP(Tabel1[[#This Row],[ID'#]],'[1]Product overview'!$B:$P,15,FALSE))</f>
        <v/>
      </c>
    </row>
    <row r="360" spans="1:15">
      <c r="A360" s="98"/>
      <c r="B360" s="98"/>
      <c r="C360" s="119"/>
      <c r="D360" s="98"/>
      <c r="E360" s="98"/>
      <c r="F360" s="98" t="str">
        <f>IF(Tabel1[[#This Row],[ID'#]]="","",+VLOOKUP(Tabel1[[#This Row],[ID'#]],'[1]Product overview'!$B:$P,2,FALSE))</f>
        <v/>
      </c>
      <c r="G360" s="2" t="str">
        <f>IF(Tabel1[[#This Row],[ID'#]]="","",+VLOOKUP(Tabel1[[#This Row],[ID'#]],'[1]Product overview'!$B:$P,5,FALSE))</f>
        <v/>
      </c>
      <c r="H360" s="2" t="str">
        <f>IF(Tabel1[[#This Row],[ID'#]]="","",+VLOOKUP(Tabel1[[#This Row],[ID'#]],'[1]Product overview'!$B:$P,8,FALSE))</f>
        <v/>
      </c>
      <c r="I360" s="2" t="str">
        <f>IF(Tabel1[[#This Row],[ID'#]]="","",+VLOOKUP(Tabel1[[#This Row],[ID'#]],'[1]Product overview'!$B:$P,9,FALSE))</f>
        <v/>
      </c>
      <c r="J360" s="2" t="str">
        <f>IF(Tabel1[[#This Row],[ID'#]]="","",+VLOOKUP(Tabel1[[#This Row],[ID'#]],'[1]Product overview'!$B:$P,10,FALSE))</f>
        <v/>
      </c>
      <c r="K360" s="2" t="str">
        <f>IF(Tabel1[[#This Row],[ID'#]]="","",+VLOOKUP(Tabel1[[#This Row],[ID'#]],'[1]Product overview'!$B:$P,11,FALSE))</f>
        <v/>
      </c>
      <c r="L360" s="2" t="str">
        <f>IF(Tabel1[[#This Row],[ID'#]]="","",+VLOOKUP(Tabel1[[#This Row],[ID'#]],'[1]Product overview'!$B:$P,12,FALSE))</f>
        <v/>
      </c>
      <c r="M360" s="2" t="str">
        <f>IF(Tabel1[[#This Row],[ID'#]]="","",+VLOOKUP(Tabel1[[#This Row],[ID'#]],'[1]Product overview'!$B:$P,13,FALSE))</f>
        <v/>
      </c>
      <c r="N360" s="2" t="str">
        <f>IF(Tabel1[[#This Row],[ID'#]]="","",+VLOOKUP(Tabel1[[#This Row],[ID'#]],'[1]Product overview'!$B:$P,14,FALSE))</f>
        <v/>
      </c>
      <c r="O360" s="2" t="str">
        <f>IF(Tabel1[[#This Row],[ID'#]]="","",+VLOOKUP(Tabel1[[#This Row],[ID'#]],'[1]Product overview'!$B:$P,15,FALSE))</f>
        <v/>
      </c>
    </row>
    <row r="361" spans="1:15">
      <c r="A361" s="98"/>
      <c r="B361" s="98"/>
      <c r="C361" s="119"/>
      <c r="D361" s="98"/>
      <c r="E361" s="98"/>
      <c r="F361" s="98" t="str">
        <f>IF(Tabel1[[#This Row],[ID'#]]="","",+VLOOKUP(Tabel1[[#This Row],[ID'#]],'[1]Product overview'!$B:$P,2,FALSE))</f>
        <v/>
      </c>
      <c r="G361" s="2" t="str">
        <f>IF(Tabel1[[#This Row],[ID'#]]="","",+VLOOKUP(Tabel1[[#This Row],[ID'#]],'[1]Product overview'!$B:$P,5,FALSE))</f>
        <v/>
      </c>
      <c r="H361" s="2" t="str">
        <f>IF(Tabel1[[#This Row],[ID'#]]="","",+VLOOKUP(Tabel1[[#This Row],[ID'#]],'[1]Product overview'!$B:$P,8,FALSE))</f>
        <v/>
      </c>
      <c r="I361" s="2" t="str">
        <f>IF(Tabel1[[#This Row],[ID'#]]="","",+VLOOKUP(Tabel1[[#This Row],[ID'#]],'[1]Product overview'!$B:$P,9,FALSE))</f>
        <v/>
      </c>
      <c r="J361" s="2" t="str">
        <f>IF(Tabel1[[#This Row],[ID'#]]="","",+VLOOKUP(Tabel1[[#This Row],[ID'#]],'[1]Product overview'!$B:$P,10,FALSE))</f>
        <v/>
      </c>
      <c r="K361" s="2" t="str">
        <f>IF(Tabel1[[#This Row],[ID'#]]="","",+VLOOKUP(Tabel1[[#This Row],[ID'#]],'[1]Product overview'!$B:$P,11,FALSE))</f>
        <v/>
      </c>
      <c r="L361" s="2" t="str">
        <f>IF(Tabel1[[#This Row],[ID'#]]="","",+VLOOKUP(Tabel1[[#This Row],[ID'#]],'[1]Product overview'!$B:$P,12,FALSE))</f>
        <v/>
      </c>
      <c r="M361" s="2" t="str">
        <f>IF(Tabel1[[#This Row],[ID'#]]="","",+VLOOKUP(Tabel1[[#This Row],[ID'#]],'[1]Product overview'!$B:$P,13,FALSE))</f>
        <v/>
      </c>
      <c r="N361" s="2" t="str">
        <f>IF(Tabel1[[#This Row],[ID'#]]="","",+VLOOKUP(Tabel1[[#This Row],[ID'#]],'[1]Product overview'!$B:$P,14,FALSE))</f>
        <v/>
      </c>
      <c r="O361" s="2" t="str">
        <f>IF(Tabel1[[#This Row],[ID'#]]="","",+VLOOKUP(Tabel1[[#This Row],[ID'#]],'[1]Product overview'!$B:$P,15,FALSE))</f>
        <v/>
      </c>
    </row>
    <row r="362" spans="1:15">
      <c r="A362" s="98"/>
      <c r="B362" s="98"/>
      <c r="C362" s="119"/>
      <c r="D362" s="98"/>
      <c r="E362" s="98"/>
      <c r="F362" s="98" t="str">
        <f>IF(Tabel1[[#This Row],[ID'#]]="","",+VLOOKUP(Tabel1[[#This Row],[ID'#]],'[1]Product overview'!$B:$P,2,FALSE))</f>
        <v/>
      </c>
      <c r="G362" s="2" t="str">
        <f>IF(Tabel1[[#This Row],[ID'#]]="","",+VLOOKUP(Tabel1[[#This Row],[ID'#]],'[1]Product overview'!$B:$P,5,FALSE))</f>
        <v/>
      </c>
      <c r="H362" s="2" t="str">
        <f>IF(Tabel1[[#This Row],[ID'#]]="","",+VLOOKUP(Tabel1[[#This Row],[ID'#]],'[1]Product overview'!$B:$P,8,FALSE))</f>
        <v/>
      </c>
      <c r="I362" s="2" t="str">
        <f>IF(Tabel1[[#This Row],[ID'#]]="","",+VLOOKUP(Tabel1[[#This Row],[ID'#]],'[1]Product overview'!$B:$P,9,FALSE))</f>
        <v/>
      </c>
      <c r="J362" s="2" t="str">
        <f>IF(Tabel1[[#This Row],[ID'#]]="","",+VLOOKUP(Tabel1[[#This Row],[ID'#]],'[1]Product overview'!$B:$P,10,FALSE))</f>
        <v/>
      </c>
      <c r="K362" s="2" t="str">
        <f>IF(Tabel1[[#This Row],[ID'#]]="","",+VLOOKUP(Tabel1[[#This Row],[ID'#]],'[1]Product overview'!$B:$P,11,FALSE))</f>
        <v/>
      </c>
      <c r="L362" s="2" t="str">
        <f>IF(Tabel1[[#This Row],[ID'#]]="","",+VLOOKUP(Tabel1[[#This Row],[ID'#]],'[1]Product overview'!$B:$P,12,FALSE))</f>
        <v/>
      </c>
      <c r="M362" s="2" t="str">
        <f>IF(Tabel1[[#This Row],[ID'#]]="","",+VLOOKUP(Tabel1[[#This Row],[ID'#]],'[1]Product overview'!$B:$P,13,FALSE))</f>
        <v/>
      </c>
      <c r="N362" s="2" t="str">
        <f>IF(Tabel1[[#This Row],[ID'#]]="","",+VLOOKUP(Tabel1[[#This Row],[ID'#]],'[1]Product overview'!$B:$P,14,FALSE))</f>
        <v/>
      </c>
      <c r="O362" s="2" t="str">
        <f>IF(Tabel1[[#This Row],[ID'#]]="","",+VLOOKUP(Tabel1[[#This Row],[ID'#]],'[1]Product overview'!$B:$P,15,FALSE))</f>
        <v/>
      </c>
    </row>
    <row r="363" spans="1:15">
      <c r="A363" s="98"/>
      <c r="B363" s="98"/>
      <c r="C363" s="119"/>
      <c r="D363" s="98"/>
      <c r="E363" s="98"/>
      <c r="F363" s="98" t="str">
        <f>IF(Tabel1[[#This Row],[ID'#]]="","",+VLOOKUP(Tabel1[[#This Row],[ID'#]],'[1]Product overview'!$B:$P,2,FALSE))</f>
        <v/>
      </c>
      <c r="G363" s="2" t="str">
        <f>IF(Tabel1[[#This Row],[ID'#]]="","",+VLOOKUP(Tabel1[[#This Row],[ID'#]],'[1]Product overview'!$B:$P,5,FALSE))</f>
        <v/>
      </c>
      <c r="H363" s="2" t="str">
        <f>IF(Tabel1[[#This Row],[ID'#]]="","",+VLOOKUP(Tabel1[[#This Row],[ID'#]],'[1]Product overview'!$B:$P,8,FALSE))</f>
        <v/>
      </c>
      <c r="I363" s="2" t="str">
        <f>IF(Tabel1[[#This Row],[ID'#]]="","",+VLOOKUP(Tabel1[[#This Row],[ID'#]],'[1]Product overview'!$B:$P,9,FALSE))</f>
        <v/>
      </c>
      <c r="J363" s="2" t="str">
        <f>IF(Tabel1[[#This Row],[ID'#]]="","",+VLOOKUP(Tabel1[[#This Row],[ID'#]],'[1]Product overview'!$B:$P,10,FALSE))</f>
        <v/>
      </c>
      <c r="K363" s="2" t="str">
        <f>IF(Tabel1[[#This Row],[ID'#]]="","",+VLOOKUP(Tabel1[[#This Row],[ID'#]],'[1]Product overview'!$B:$P,11,FALSE))</f>
        <v/>
      </c>
      <c r="L363" s="2" t="str">
        <f>IF(Tabel1[[#This Row],[ID'#]]="","",+VLOOKUP(Tabel1[[#This Row],[ID'#]],'[1]Product overview'!$B:$P,12,FALSE))</f>
        <v/>
      </c>
      <c r="M363" s="2" t="str">
        <f>IF(Tabel1[[#This Row],[ID'#]]="","",+VLOOKUP(Tabel1[[#This Row],[ID'#]],'[1]Product overview'!$B:$P,13,FALSE))</f>
        <v/>
      </c>
      <c r="N363" s="2" t="str">
        <f>IF(Tabel1[[#This Row],[ID'#]]="","",+VLOOKUP(Tabel1[[#This Row],[ID'#]],'[1]Product overview'!$B:$P,14,FALSE))</f>
        <v/>
      </c>
      <c r="O363" s="2" t="str">
        <f>IF(Tabel1[[#This Row],[ID'#]]="","",+VLOOKUP(Tabel1[[#This Row],[ID'#]],'[1]Product overview'!$B:$P,15,FALSE))</f>
        <v/>
      </c>
    </row>
    <row r="364" spans="1:15">
      <c r="A364" s="98"/>
      <c r="B364" s="98"/>
      <c r="C364" s="119"/>
      <c r="D364" s="98"/>
      <c r="E364" s="98"/>
      <c r="F364" s="98" t="str">
        <f>IF(Tabel1[[#This Row],[ID'#]]="","",+VLOOKUP(Tabel1[[#This Row],[ID'#]],'[1]Product overview'!$B:$P,2,FALSE))</f>
        <v/>
      </c>
      <c r="G364" s="2" t="str">
        <f>IF(Tabel1[[#This Row],[ID'#]]="","",+VLOOKUP(Tabel1[[#This Row],[ID'#]],'[1]Product overview'!$B:$P,5,FALSE))</f>
        <v/>
      </c>
      <c r="H364" s="2" t="str">
        <f>IF(Tabel1[[#This Row],[ID'#]]="","",+VLOOKUP(Tabel1[[#This Row],[ID'#]],'[1]Product overview'!$B:$P,8,FALSE))</f>
        <v/>
      </c>
      <c r="I364" s="2" t="str">
        <f>IF(Tabel1[[#This Row],[ID'#]]="","",+VLOOKUP(Tabel1[[#This Row],[ID'#]],'[1]Product overview'!$B:$P,9,FALSE))</f>
        <v/>
      </c>
      <c r="J364" s="2" t="str">
        <f>IF(Tabel1[[#This Row],[ID'#]]="","",+VLOOKUP(Tabel1[[#This Row],[ID'#]],'[1]Product overview'!$B:$P,10,FALSE))</f>
        <v/>
      </c>
      <c r="K364" s="2" t="str">
        <f>IF(Tabel1[[#This Row],[ID'#]]="","",+VLOOKUP(Tabel1[[#This Row],[ID'#]],'[1]Product overview'!$B:$P,11,FALSE))</f>
        <v/>
      </c>
      <c r="L364" s="2" t="str">
        <f>IF(Tabel1[[#This Row],[ID'#]]="","",+VLOOKUP(Tabel1[[#This Row],[ID'#]],'[1]Product overview'!$B:$P,12,FALSE))</f>
        <v/>
      </c>
      <c r="M364" s="2" t="str">
        <f>IF(Tabel1[[#This Row],[ID'#]]="","",+VLOOKUP(Tabel1[[#This Row],[ID'#]],'[1]Product overview'!$B:$P,13,FALSE))</f>
        <v/>
      </c>
      <c r="N364" s="2" t="str">
        <f>IF(Tabel1[[#This Row],[ID'#]]="","",+VLOOKUP(Tabel1[[#This Row],[ID'#]],'[1]Product overview'!$B:$P,14,FALSE))</f>
        <v/>
      </c>
      <c r="O364" s="2" t="str">
        <f>IF(Tabel1[[#This Row],[ID'#]]="","",+VLOOKUP(Tabel1[[#This Row],[ID'#]],'[1]Product overview'!$B:$P,15,FALSE))</f>
        <v/>
      </c>
    </row>
    <row r="365" spans="1:15">
      <c r="A365" s="98"/>
      <c r="B365" s="98"/>
      <c r="C365" s="119"/>
      <c r="D365" s="98"/>
      <c r="E365" s="98"/>
      <c r="F365" s="98" t="str">
        <f>IF(Tabel1[[#This Row],[ID'#]]="","",+VLOOKUP(Tabel1[[#This Row],[ID'#]],'[1]Product overview'!$B:$P,2,FALSE))</f>
        <v/>
      </c>
      <c r="G365" s="2" t="str">
        <f>IF(Tabel1[[#This Row],[ID'#]]="","",+VLOOKUP(Tabel1[[#This Row],[ID'#]],'[1]Product overview'!$B:$P,5,FALSE))</f>
        <v/>
      </c>
      <c r="H365" s="2" t="str">
        <f>IF(Tabel1[[#This Row],[ID'#]]="","",+VLOOKUP(Tabel1[[#This Row],[ID'#]],'[1]Product overview'!$B:$P,8,FALSE))</f>
        <v/>
      </c>
      <c r="I365" s="2" t="str">
        <f>IF(Tabel1[[#This Row],[ID'#]]="","",+VLOOKUP(Tabel1[[#This Row],[ID'#]],'[1]Product overview'!$B:$P,9,FALSE))</f>
        <v/>
      </c>
      <c r="J365" s="2" t="str">
        <f>IF(Tabel1[[#This Row],[ID'#]]="","",+VLOOKUP(Tabel1[[#This Row],[ID'#]],'[1]Product overview'!$B:$P,10,FALSE))</f>
        <v/>
      </c>
      <c r="K365" s="2" t="str">
        <f>IF(Tabel1[[#This Row],[ID'#]]="","",+VLOOKUP(Tabel1[[#This Row],[ID'#]],'[1]Product overview'!$B:$P,11,FALSE))</f>
        <v/>
      </c>
      <c r="L365" s="2" t="str">
        <f>IF(Tabel1[[#This Row],[ID'#]]="","",+VLOOKUP(Tabel1[[#This Row],[ID'#]],'[1]Product overview'!$B:$P,12,FALSE))</f>
        <v/>
      </c>
      <c r="M365" s="2" t="str">
        <f>IF(Tabel1[[#This Row],[ID'#]]="","",+VLOOKUP(Tabel1[[#This Row],[ID'#]],'[1]Product overview'!$B:$P,13,FALSE))</f>
        <v/>
      </c>
      <c r="N365" s="2" t="str">
        <f>IF(Tabel1[[#This Row],[ID'#]]="","",+VLOOKUP(Tabel1[[#This Row],[ID'#]],'[1]Product overview'!$B:$P,14,FALSE))</f>
        <v/>
      </c>
      <c r="O365" s="2" t="str">
        <f>IF(Tabel1[[#This Row],[ID'#]]="","",+VLOOKUP(Tabel1[[#This Row],[ID'#]],'[1]Product overview'!$B:$P,15,FALSE))</f>
        <v/>
      </c>
    </row>
    <row r="366" spans="1:15">
      <c r="A366" s="98"/>
      <c r="B366" s="98"/>
      <c r="C366" s="119"/>
      <c r="D366" s="98"/>
      <c r="E366" s="98"/>
      <c r="F366" s="98" t="str">
        <f>IF(Tabel1[[#This Row],[ID'#]]="","",+VLOOKUP(Tabel1[[#This Row],[ID'#]],'[1]Product overview'!$B:$P,2,FALSE))</f>
        <v/>
      </c>
      <c r="G366" s="2" t="str">
        <f>IF(Tabel1[[#This Row],[ID'#]]="","",+VLOOKUP(Tabel1[[#This Row],[ID'#]],'[1]Product overview'!$B:$P,5,FALSE))</f>
        <v/>
      </c>
      <c r="H366" s="2" t="str">
        <f>IF(Tabel1[[#This Row],[ID'#]]="","",+VLOOKUP(Tabel1[[#This Row],[ID'#]],'[1]Product overview'!$B:$P,8,FALSE))</f>
        <v/>
      </c>
      <c r="I366" s="2" t="str">
        <f>IF(Tabel1[[#This Row],[ID'#]]="","",+VLOOKUP(Tabel1[[#This Row],[ID'#]],'[1]Product overview'!$B:$P,9,FALSE))</f>
        <v/>
      </c>
      <c r="J366" s="2" t="str">
        <f>IF(Tabel1[[#This Row],[ID'#]]="","",+VLOOKUP(Tabel1[[#This Row],[ID'#]],'[1]Product overview'!$B:$P,10,FALSE))</f>
        <v/>
      </c>
      <c r="K366" s="2" t="str">
        <f>IF(Tabel1[[#This Row],[ID'#]]="","",+VLOOKUP(Tabel1[[#This Row],[ID'#]],'[1]Product overview'!$B:$P,11,FALSE))</f>
        <v/>
      </c>
      <c r="L366" s="2" t="str">
        <f>IF(Tabel1[[#This Row],[ID'#]]="","",+VLOOKUP(Tabel1[[#This Row],[ID'#]],'[1]Product overview'!$B:$P,12,FALSE))</f>
        <v/>
      </c>
      <c r="M366" s="2" t="str">
        <f>IF(Tabel1[[#This Row],[ID'#]]="","",+VLOOKUP(Tabel1[[#This Row],[ID'#]],'[1]Product overview'!$B:$P,13,FALSE))</f>
        <v/>
      </c>
      <c r="N366" s="2" t="str">
        <f>IF(Tabel1[[#This Row],[ID'#]]="","",+VLOOKUP(Tabel1[[#This Row],[ID'#]],'[1]Product overview'!$B:$P,14,FALSE))</f>
        <v/>
      </c>
      <c r="O366" s="2" t="str">
        <f>IF(Tabel1[[#This Row],[ID'#]]="","",+VLOOKUP(Tabel1[[#This Row],[ID'#]],'[1]Product overview'!$B:$P,15,FALSE))</f>
        <v/>
      </c>
    </row>
    <row r="367" spans="1:15">
      <c r="A367" s="98"/>
      <c r="B367" s="98"/>
      <c r="C367" s="119"/>
      <c r="D367" s="98"/>
      <c r="E367" s="98"/>
      <c r="F367" s="98" t="str">
        <f>IF(Tabel1[[#This Row],[ID'#]]="","",+VLOOKUP(Tabel1[[#This Row],[ID'#]],'[1]Product overview'!$B:$P,2,FALSE))</f>
        <v/>
      </c>
      <c r="G367" s="2" t="str">
        <f>IF(Tabel1[[#This Row],[ID'#]]="","",+VLOOKUP(Tabel1[[#This Row],[ID'#]],'[1]Product overview'!$B:$P,5,FALSE))</f>
        <v/>
      </c>
      <c r="H367" s="2" t="str">
        <f>IF(Tabel1[[#This Row],[ID'#]]="","",+VLOOKUP(Tabel1[[#This Row],[ID'#]],'[1]Product overview'!$B:$P,8,FALSE))</f>
        <v/>
      </c>
      <c r="I367" s="2" t="str">
        <f>IF(Tabel1[[#This Row],[ID'#]]="","",+VLOOKUP(Tabel1[[#This Row],[ID'#]],'[1]Product overview'!$B:$P,9,FALSE))</f>
        <v/>
      </c>
      <c r="J367" s="2" t="str">
        <f>IF(Tabel1[[#This Row],[ID'#]]="","",+VLOOKUP(Tabel1[[#This Row],[ID'#]],'[1]Product overview'!$B:$P,10,FALSE))</f>
        <v/>
      </c>
      <c r="K367" s="2" t="str">
        <f>IF(Tabel1[[#This Row],[ID'#]]="","",+VLOOKUP(Tabel1[[#This Row],[ID'#]],'[1]Product overview'!$B:$P,11,FALSE))</f>
        <v/>
      </c>
      <c r="L367" s="2" t="str">
        <f>IF(Tabel1[[#This Row],[ID'#]]="","",+VLOOKUP(Tabel1[[#This Row],[ID'#]],'[1]Product overview'!$B:$P,12,FALSE))</f>
        <v/>
      </c>
      <c r="M367" s="2" t="str">
        <f>IF(Tabel1[[#This Row],[ID'#]]="","",+VLOOKUP(Tabel1[[#This Row],[ID'#]],'[1]Product overview'!$B:$P,13,FALSE))</f>
        <v/>
      </c>
      <c r="N367" s="2" t="str">
        <f>IF(Tabel1[[#This Row],[ID'#]]="","",+VLOOKUP(Tabel1[[#This Row],[ID'#]],'[1]Product overview'!$B:$P,14,FALSE))</f>
        <v/>
      </c>
      <c r="O367" s="2" t="str">
        <f>IF(Tabel1[[#This Row],[ID'#]]="","",+VLOOKUP(Tabel1[[#This Row],[ID'#]],'[1]Product overview'!$B:$P,15,FALSE))</f>
        <v/>
      </c>
    </row>
    <row r="368" spans="1:15">
      <c r="A368" s="98"/>
      <c r="B368" s="98"/>
      <c r="C368" s="119"/>
      <c r="D368" s="98"/>
      <c r="E368" s="98"/>
      <c r="F368" s="98" t="str">
        <f>IF(Tabel1[[#This Row],[ID'#]]="","",+VLOOKUP(Tabel1[[#This Row],[ID'#]],'[1]Product overview'!$B:$P,2,FALSE))</f>
        <v/>
      </c>
      <c r="G368" s="2" t="str">
        <f>IF(Tabel1[[#This Row],[ID'#]]="","",+VLOOKUP(Tabel1[[#This Row],[ID'#]],'[1]Product overview'!$B:$P,5,FALSE))</f>
        <v/>
      </c>
      <c r="H368" s="2" t="str">
        <f>IF(Tabel1[[#This Row],[ID'#]]="","",+VLOOKUP(Tabel1[[#This Row],[ID'#]],'[1]Product overview'!$B:$P,8,FALSE))</f>
        <v/>
      </c>
      <c r="I368" s="2" t="str">
        <f>IF(Tabel1[[#This Row],[ID'#]]="","",+VLOOKUP(Tabel1[[#This Row],[ID'#]],'[1]Product overview'!$B:$P,9,FALSE))</f>
        <v/>
      </c>
      <c r="J368" s="2" t="str">
        <f>IF(Tabel1[[#This Row],[ID'#]]="","",+VLOOKUP(Tabel1[[#This Row],[ID'#]],'[1]Product overview'!$B:$P,10,FALSE))</f>
        <v/>
      </c>
      <c r="K368" s="2" t="str">
        <f>IF(Tabel1[[#This Row],[ID'#]]="","",+VLOOKUP(Tabel1[[#This Row],[ID'#]],'[1]Product overview'!$B:$P,11,FALSE))</f>
        <v/>
      </c>
      <c r="L368" s="2" t="str">
        <f>IF(Tabel1[[#This Row],[ID'#]]="","",+VLOOKUP(Tabel1[[#This Row],[ID'#]],'[1]Product overview'!$B:$P,12,FALSE))</f>
        <v/>
      </c>
      <c r="M368" s="2" t="str">
        <f>IF(Tabel1[[#This Row],[ID'#]]="","",+VLOOKUP(Tabel1[[#This Row],[ID'#]],'[1]Product overview'!$B:$P,13,FALSE))</f>
        <v/>
      </c>
      <c r="N368" s="2" t="str">
        <f>IF(Tabel1[[#This Row],[ID'#]]="","",+VLOOKUP(Tabel1[[#This Row],[ID'#]],'[1]Product overview'!$B:$P,14,FALSE))</f>
        <v/>
      </c>
      <c r="O368" s="2" t="str">
        <f>IF(Tabel1[[#This Row],[ID'#]]="","",+VLOOKUP(Tabel1[[#This Row],[ID'#]],'[1]Product overview'!$B:$P,15,FALSE))</f>
        <v/>
      </c>
    </row>
    <row r="369" spans="1:15">
      <c r="A369" s="98"/>
      <c r="B369" s="98"/>
      <c r="C369" s="119"/>
      <c r="D369" s="98"/>
      <c r="E369" s="98"/>
      <c r="F369" s="98" t="str">
        <f>IF(Tabel1[[#This Row],[ID'#]]="","",+VLOOKUP(Tabel1[[#This Row],[ID'#]],'[1]Product overview'!$B:$P,2,FALSE))</f>
        <v/>
      </c>
      <c r="G369" s="2" t="str">
        <f>IF(Tabel1[[#This Row],[ID'#]]="","",+VLOOKUP(Tabel1[[#This Row],[ID'#]],'[1]Product overview'!$B:$P,5,FALSE))</f>
        <v/>
      </c>
      <c r="H369" s="2" t="str">
        <f>IF(Tabel1[[#This Row],[ID'#]]="","",+VLOOKUP(Tabel1[[#This Row],[ID'#]],'[1]Product overview'!$B:$P,8,FALSE))</f>
        <v/>
      </c>
      <c r="I369" s="2" t="str">
        <f>IF(Tabel1[[#This Row],[ID'#]]="","",+VLOOKUP(Tabel1[[#This Row],[ID'#]],'[1]Product overview'!$B:$P,9,FALSE))</f>
        <v/>
      </c>
      <c r="J369" s="2" t="str">
        <f>IF(Tabel1[[#This Row],[ID'#]]="","",+VLOOKUP(Tabel1[[#This Row],[ID'#]],'[1]Product overview'!$B:$P,10,FALSE))</f>
        <v/>
      </c>
      <c r="K369" s="2" t="str">
        <f>IF(Tabel1[[#This Row],[ID'#]]="","",+VLOOKUP(Tabel1[[#This Row],[ID'#]],'[1]Product overview'!$B:$P,11,FALSE))</f>
        <v/>
      </c>
      <c r="L369" s="2" t="str">
        <f>IF(Tabel1[[#This Row],[ID'#]]="","",+VLOOKUP(Tabel1[[#This Row],[ID'#]],'[1]Product overview'!$B:$P,12,FALSE))</f>
        <v/>
      </c>
      <c r="M369" s="2" t="str">
        <f>IF(Tabel1[[#This Row],[ID'#]]="","",+VLOOKUP(Tabel1[[#This Row],[ID'#]],'[1]Product overview'!$B:$P,13,FALSE))</f>
        <v/>
      </c>
      <c r="N369" s="2" t="str">
        <f>IF(Tabel1[[#This Row],[ID'#]]="","",+VLOOKUP(Tabel1[[#This Row],[ID'#]],'[1]Product overview'!$B:$P,14,FALSE))</f>
        <v/>
      </c>
      <c r="O369" s="2" t="str">
        <f>IF(Tabel1[[#This Row],[ID'#]]="","",+VLOOKUP(Tabel1[[#This Row],[ID'#]],'[1]Product overview'!$B:$P,15,FALSE))</f>
        <v/>
      </c>
    </row>
    <row r="370" spans="1:15">
      <c r="A370" s="98"/>
      <c r="B370" s="98"/>
      <c r="C370" s="119"/>
      <c r="D370" s="98"/>
      <c r="E370" s="98"/>
      <c r="F370" s="98" t="str">
        <f>IF(Tabel1[[#This Row],[ID'#]]="","",+VLOOKUP(Tabel1[[#This Row],[ID'#]],'[1]Product overview'!$B:$P,2,FALSE))</f>
        <v/>
      </c>
      <c r="G370" s="2" t="str">
        <f>IF(Tabel1[[#This Row],[ID'#]]="","",+VLOOKUP(Tabel1[[#This Row],[ID'#]],'[1]Product overview'!$B:$P,5,FALSE))</f>
        <v/>
      </c>
      <c r="H370" s="2" t="str">
        <f>IF(Tabel1[[#This Row],[ID'#]]="","",+VLOOKUP(Tabel1[[#This Row],[ID'#]],'[1]Product overview'!$B:$P,8,FALSE))</f>
        <v/>
      </c>
      <c r="I370" s="2" t="str">
        <f>IF(Tabel1[[#This Row],[ID'#]]="","",+VLOOKUP(Tabel1[[#This Row],[ID'#]],'[1]Product overview'!$B:$P,9,FALSE))</f>
        <v/>
      </c>
      <c r="J370" s="2" t="str">
        <f>IF(Tabel1[[#This Row],[ID'#]]="","",+VLOOKUP(Tabel1[[#This Row],[ID'#]],'[1]Product overview'!$B:$P,10,FALSE))</f>
        <v/>
      </c>
      <c r="K370" s="2" t="str">
        <f>IF(Tabel1[[#This Row],[ID'#]]="","",+VLOOKUP(Tabel1[[#This Row],[ID'#]],'[1]Product overview'!$B:$P,11,FALSE))</f>
        <v/>
      </c>
      <c r="L370" s="2" t="str">
        <f>IF(Tabel1[[#This Row],[ID'#]]="","",+VLOOKUP(Tabel1[[#This Row],[ID'#]],'[1]Product overview'!$B:$P,12,FALSE))</f>
        <v/>
      </c>
      <c r="M370" s="2" t="str">
        <f>IF(Tabel1[[#This Row],[ID'#]]="","",+VLOOKUP(Tabel1[[#This Row],[ID'#]],'[1]Product overview'!$B:$P,13,FALSE))</f>
        <v/>
      </c>
      <c r="N370" s="2" t="str">
        <f>IF(Tabel1[[#This Row],[ID'#]]="","",+VLOOKUP(Tabel1[[#This Row],[ID'#]],'[1]Product overview'!$B:$P,14,FALSE))</f>
        <v/>
      </c>
      <c r="O370" s="2" t="str">
        <f>IF(Tabel1[[#This Row],[ID'#]]="","",+VLOOKUP(Tabel1[[#This Row],[ID'#]],'[1]Product overview'!$B:$P,15,FALSE))</f>
        <v/>
      </c>
    </row>
    <row r="371" spans="1:15">
      <c r="A371" s="98"/>
      <c r="B371" s="98"/>
      <c r="C371" s="119"/>
      <c r="D371" s="98"/>
      <c r="E371" s="98"/>
      <c r="F371" s="98" t="str">
        <f>IF(Tabel1[[#This Row],[ID'#]]="","",+VLOOKUP(Tabel1[[#This Row],[ID'#]],'[1]Product overview'!$B:$P,2,FALSE))</f>
        <v/>
      </c>
      <c r="G371" s="2" t="str">
        <f>IF(Tabel1[[#This Row],[ID'#]]="","",+VLOOKUP(Tabel1[[#This Row],[ID'#]],'[1]Product overview'!$B:$P,5,FALSE))</f>
        <v/>
      </c>
      <c r="H371" s="2" t="str">
        <f>IF(Tabel1[[#This Row],[ID'#]]="","",+VLOOKUP(Tabel1[[#This Row],[ID'#]],'[1]Product overview'!$B:$P,8,FALSE))</f>
        <v/>
      </c>
      <c r="I371" s="2" t="str">
        <f>IF(Tabel1[[#This Row],[ID'#]]="","",+VLOOKUP(Tabel1[[#This Row],[ID'#]],'[1]Product overview'!$B:$P,9,FALSE))</f>
        <v/>
      </c>
      <c r="J371" s="2" t="str">
        <f>IF(Tabel1[[#This Row],[ID'#]]="","",+VLOOKUP(Tabel1[[#This Row],[ID'#]],'[1]Product overview'!$B:$P,10,FALSE))</f>
        <v/>
      </c>
      <c r="K371" s="2" t="str">
        <f>IF(Tabel1[[#This Row],[ID'#]]="","",+VLOOKUP(Tabel1[[#This Row],[ID'#]],'[1]Product overview'!$B:$P,11,FALSE))</f>
        <v/>
      </c>
      <c r="L371" s="2" t="str">
        <f>IF(Tabel1[[#This Row],[ID'#]]="","",+VLOOKUP(Tabel1[[#This Row],[ID'#]],'[1]Product overview'!$B:$P,12,FALSE))</f>
        <v/>
      </c>
      <c r="M371" s="2" t="str">
        <f>IF(Tabel1[[#This Row],[ID'#]]="","",+VLOOKUP(Tabel1[[#This Row],[ID'#]],'[1]Product overview'!$B:$P,13,FALSE))</f>
        <v/>
      </c>
      <c r="N371" s="2" t="str">
        <f>IF(Tabel1[[#This Row],[ID'#]]="","",+VLOOKUP(Tabel1[[#This Row],[ID'#]],'[1]Product overview'!$B:$P,14,FALSE))</f>
        <v/>
      </c>
      <c r="O371" s="2" t="str">
        <f>IF(Tabel1[[#This Row],[ID'#]]="","",+VLOOKUP(Tabel1[[#This Row],[ID'#]],'[1]Product overview'!$B:$P,15,FALSE))</f>
        <v/>
      </c>
    </row>
    <row r="372" spans="1:15">
      <c r="A372" s="98"/>
      <c r="B372" s="98"/>
      <c r="C372" s="119"/>
      <c r="D372" s="98"/>
      <c r="E372" s="98"/>
      <c r="F372" s="98" t="str">
        <f>IF(Tabel1[[#This Row],[ID'#]]="","",+VLOOKUP(Tabel1[[#This Row],[ID'#]],'[1]Product overview'!$B:$P,2,FALSE))</f>
        <v/>
      </c>
      <c r="G372" s="2" t="str">
        <f>IF(Tabel1[[#This Row],[ID'#]]="","",+VLOOKUP(Tabel1[[#This Row],[ID'#]],'[1]Product overview'!$B:$P,5,FALSE))</f>
        <v/>
      </c>
      <c r="H372" s="2" t="str">
        <f>IF(Tabel1[[#This Row],[ID'#]]="","",+VLOOKUP(Tabel1[[#This Row],[ID'#]],'[1]Product overview'!$B:$P,8,FALSE))</f>
        <v/>
      </c>
      <c r="I372" s="2" t="str">
        <f>IF(Tabel1[[#This Row],[ID'#]]="","",+VLOOKUP(Tabel1[[#This Row],[ID'#]],'[1]Product overview'!$B:$P,9,FALSE))</f>
        <v/>
      </c>
      <c r="J372" s="2" t="str">
        <f>IF(Tabel1[[#This Row],[ID'#]]="","",+VLOOKUP(Tabel1[[#This Row],[ID'#]],'[1]Product overview'!$B:$P,10,FALSE))</f>
        <v/>
      </c>
      <c r="K372" s="2" t="str">
        <f>IF(Tabel1[[#This Row],[ID'#]]="","",+VLOOKUP(Tabel1[[#This Row],[ID'#]],'[1]Product overview'!$B:$P,11,FALSE))</f>
        <v/>
      </c>
      <c r="L372" s="2" t="str">
        <f>IF(Tabel1[[#This Row],[ID'#]]="","",+VLOOKUP(Tabel1[[#This Row],[ID'#]],'[1]Product overview'!$B:$P,12,FALSE))</f>
        <v/>
      </c>
      <c r="M372" s="2" t="str">
        <f>IF(Tabel1[[#This Row],[ID'#]]="","",+VLOOKUP(Tabel1[[#This Row],[ID'#]],'[1]Product overview'!$B:$P,13,FALSE))</f>
        <v/>
      </c>
      <c r="N372" s="2" t="str">
        <f>IF(Tabel1[[#This Row],[ID'#]]="","",+VLOOKUP(Tabel1[[#This Row],[ID'#]],'[1]Product overview'!$B:$P,14,FALSE))</f>
        <v/>
      </c>
      <c r="O372" s="2" t="str">
        <f>IF(Tabel1[[#This Row],[ID'#]]="","",+VLOOKUP(Tabel1[[#This Row],[ID'#]],'[1]Product overview'!$B:$P,15,FALSE))</f>
        <v/>
      </c>
    </row>
    <row r="373" spans="1:15">
      <c r="A373" s="98"/>
      <c r="B373" s="98"/>
      <c r="C373" s="119"/>
      <c r="D373" s="98"/>
      <c r="E373" s="98"/>
      <c r="F373" s="98" t="str">
        <f>IF(Tabel1[[#This Row],[ID'#]]="","",+VLOOKUP(Tabel1[[#This Row],[ID'#]],'[1]Product overview'!$B:$P,2,FALSE))</f>
        <v/>
      </c>
      <c r="G373" s="2" t="str">
        <f>IF(Tabel1[[#This Row],[ID'#]]="","",+VLOOKUP(Tabel1[[#This Row],[ID'#]],'[1]Product overview'!$B:$P,5,FALSE))</f>
        <v/>
      </c>
      <c r="H373" s="2" t="str">
        <f>IF(Tabel1[[#This Row],[ID'#]]="","",+VLOOKUP(Tabel1[[#This Row],[ID'#]],'[1]Product overview'!$B:$P,8,FALSE))</f>
        <v/>
      </c>
      <c r="I373" s="2" t="str">
        <f>IF(Tabel1[[#This Row],[ID'#]]="","",+VLOOKUP(Tabel1[[#This Row],[ID'#]],'[1]Product overview'!$B:$P,9,FALSE))</f>
        <v/>
      </c>
      <c r="J373" s="2" t="str">
        <f>IF(Tabel1[[#This Row],[ID'#]]="","",+VLOOKUP(Tabel1[[#This Row],[ID'#]],'[1]Product overview'!$B:$P,10,FALSE))</f>
        <v/>
      </c>
      <c r="K373" s="2" t="str">
        <f>IF(Tabel1[[#This Row],[ID'#]]="","",+VLOOKUP(Tabel1[[#This Row],[ID'#]],'[1]Product overview'!$B:$P,11,FALSE))</f>
        <v/>
      </c>
      <c r="L373" s="2" t="str">
        <f>IF(Tabel1[[#This Row],[ID'#]]="","",+VLOOKUP(Tabel1[[#This Row],[ID'#]],'[1]Product overview'!$B:$P,12,FALSE))</f>
        <v/>
      </c>
      <c r="M373" s="2" t="str">
        <f>IF(Tabel1[[#This Row],[ID'#]]="","",+VLOOKUP(Tabel1[[#This Row],[ID'#]],'[1]Product overview'!$B:$P,13,FALSE))</f>
        <v/>
      </c>
      <c r="N373" s="2" t="str">
        <f>IF(Tabel1[[#This Row],[ID'#]]="","",+VLOOKUP(Tabel1[[#This Row],[ID'#]],'[1]Product overview'!$B:$P,14,FALSE))</f>
        <v/>
      </c>
      <c r="O373" s="2" t="str">
        <f>IF(Tabel1[[#This Row],[ID'#]]="","",+VLOOKUP(Tabel1[[#This Row],[ID'#]],'[1]Product overview'!$B:$P,15,FALSE))</f>
        <v/>
      </c>
    </row>
    <row r="374" spans="1:15">
      <c r="A374" s="98"/>
      <c r="B374" s="98"/>
      <c r="C374" s="119"/>
      <c r="D374" s="98"/>
      <c r="E374" s="98"/>
      <c r="F374" s="98" t="str">
        <f>IF(Tabel1[[#This Row],[ID'#]]="","",+VLOOKUP(Tabel1[[#This Row],[ID'#]],'[1]Product overview'!$B:$P,2,FALSE))</f>
        <v/>
      </c>
      <c r="G374" s="2" t="str">
        <f>IF(Tabel1[[#This Row],[ID'#]]="","",+VLOOKUP(Tabel1[[#This Row],[ID'#]],'[1]Product overview'!$B:$P,5,FALSE))</f>
        <v/>
      </c>
      <c r="H374" s="2" t="str">
        <f>IF(Tabel1[[#This Row],[ID'#]]="","",+VLOOKUP(Tabel1[[#This Row],[ID'#]],'[1]Product overview'!$B:$P,8,FALSE))</f>
        <v/>
      </c>
      <c r="I374" s="2" t="str">
        <f>IF(Tabel1[[#This Row],[ID'#]]="","",+VLOOKUP(Tabel1[[#This Row],[ID'#]],'[1]Product overview'!$B:$P,9,FALSE))</f>
        <v/>
      </c>
      <c r="J374" s="2" t="str">
        <f>IF(Tabel1[[#This Row],[ID'#]]="","",+VLOOKUP(Tabel1[[#This Row],[ID'#]],'[1]Product overview'!$B:$P,10,FALSE))</f>
        <v/>
      </c>
      <c r="K374" s="2" t="str">
        <f>IF(Tabel1[[#This Row],[ID'#]]="","",+VLOOKUP(Tabel1[[#This Row],[ID'#]],'[1]Product overview'!$B:$P,11,FALSE))</f>
        <v/>
      </c>
      <c r="L374" s="2" t="str">
        <f>IF(Tabel1[[#This Row],[ID'#]]="","",+VLOOKUP(Tabel1[[#This Row],[ID'#]],'[1]Product overview'!$B:$P,12,FALSE))</f>
        <v/>
      </c>
      <c r="M374" s="2" t="str">
        <f>IF(Tabel1[[#This Row],[ID'#]]="","",+VLOOKUP(Tabel1[[#This Row],[ID'#]],'[1]Product overview'!$B:$P,13,FALSE))</f>
        <v/>
      </c>
      <c r="N374" s="2" t="str">
        <f>IF(Tabel1[[#This Row],[ID'#]]="","",+VLOOKUP(Tabel1[[#This Row],[ID'#]],'[1]Product overview'!$B:$P,14,FALSE))</f>
        <v/>
      </c>
      <c r="O374" s="2" t="str">
        <f>IF(Tabel1[[#This Row],[ID'#]]="","",+VLOOKUP(Tabel1[[#This Row],[ID'#]],'[1]Product overview'!$B:$P,15,FALSE))</f>
        <v/>
      </c>
    </row>
    <row r="375" spans="1:15">
      <c r="A375" s="98"/>
      <c r="B375" s="98"/>
      <c r="C375" s="119"/>
      <c r="D375" s="98"/>
      <c r="E375" s="98"/>
      <c r="F375" s="98" t="str">
        <f>IF(Tabel1[[#This Row],[ID'#]]="","",+VLOOKUP(Tabel1[[#This Row],[ID'#]],'[1]Product overview'!$B:$P,2,FALSE))</f>
        <v/>
      </c>
      <c r="G375" s="2" t="str">
        <f>IF(Tabel1[[#This Row],[ID'#]]="","",+VLOOKUP(Tabel1[[#This Row],[ID'#]],'[1]Product overview'!$B:$P,5,FALSE))</f>
        <v/>
      </c>
      <c r="H375" s="2" t="str">
        <f>IF(Tabel1[[#This Row],[ID'#]]="","",+VLOOKUP(Tabel1[[#This Row],[ID'#]],'[1]Product overview'!$B:$P,8,FALSE))</f>
        <v/>
      </c>
      <c r="I375" s="2" t="str">
        <f>IF(Tabel1[[#This Row],[ID'#]]="","",+VLOOKUP(Tabel1[[#This Row],[ID'#]],'[1]Product overview'!$B:$P,9,FALSE))</f>
        <v/>
      </c>
      <c r="J375" s="2" t="str">
        <f>IF(Tabel1[[#This Row],[ID'#]]="","",+VLOOKUP(Tabel1[[#This Row],[ID'#]],'[1]Product overview'!$B:$P,10,FALSE))</f>
        <v/>
      </c>
      <c r="K375" s="2" t="str">
        <f>IF(Tabel1[[#This Row],[ID'#]]="","",+VLOOKUP(Tabel1[[#This Row],[ID'#]],'[1]Product overview'!$B:$P,11,FALSE))</f>
        <v/>
      </c>
      <c r="L375" s="2" t="str">
        <f>IF(Tabel1[[#This Row],[ID'#]]="","",+VLOOKUP(Tabel1[[#This Row],[ID'#]],'[1]Product overview'!$B:$P,12,FALSE))</f>
        <v/>
      </c>
      <c r="M375" s="2" t="str">
        <f>IF(Tabel1[[#This Row],[ID'#]]="","",+VLOOKUP(Tabel1[[#This Row],[ID'#]],'[1]Product overview'!$B:$P,13,FALSE))</f>
        <v/>
      </c>
      <c r="N375" s="2" t="str">
        <f>IF(Tabel1[[#This Row],[ID'#]]="","",+VLOOKUP(Tabel1[[#This Row],[ID'#]],'[1]Product overview'!$B:$P,14,FALSE))</f>
        <v/>
      </c>
      <c r="O375" s="2" t="str">
        <f>IF(Tabel1[[#This Row],[ID'#]]="","",+VLOOKUP(Tabel1[[#This Row],[ID'#]],'[1]Product overview'!$B:$P,15,FALSE))</f>
        <v/>
      </c>
    </row>
    <row r="376" spans="1:15">
      <c r="A376" s="98"/>
      <c r="B376" s="98"/>
      <c r="C376" s="119"/>
      <c r="D376" s="98"/>
      <c r="E376" s="98"/>
      <c r="F376" s="98" t="str">
        <f>IF(Tabel1[[#This Row],[ID'#]]="","",+VLOOKUP(Tabel1[[#This Row],[ID'#]],'[1]Product overview'!$B:$P,2,FALSE))</f>
        <v/>
      </c>
      <c r="G376" s="2" t="str">
        <f>IF(Tabel1[[#This Row],[ID'#]]="","",+VLOOKUP(Tabel1[[#This Row],[ID'#]],'[1]Product overview'!$B:$P,5,FALSE))</f>
        <v/>
      </c>
      <c r="H376" s="2" t="str">
        <f>IF(Tabel1[[#This Row],[ID'#]]="","",+VLOOKUP(Tabel1[[#This Row],[ID'#]],'[1]Product overview'!$B:$P,8,FALSE))</f>
        <v/>
      </c>
      <c r="I376" s="2" t="str">
        <f>IF(Tabel1[[#This Row],[ID'#]]="","",+VLOOKUP(Tabel1[[#This Row],[ID'#]],'[1]Product overview'!$B:$P,9,FALSE))</f>
        <v/>
      </c>
      <c r="J376" s="2" t="str">
        <f>IF(Tabel1[[#This Row],[ID'#]]="","",+VLOOKUP(Tabel1[[#This Row],[ID'#]],'[1]Product overview'!$B:$P,10,FALSE))</f>
        <v/>
      </c>
      <c r="K376" s="2" t="str">
        <f>IF(Tabel1[[#This Row],[ID'#]]="","",+VLOOKUP(Tabel1[[#This Row],[ID'#]],'[1]Product overview'!$B:$P,11,FALSE))</f>
        <v/>
      </c>
      <c r="L376" s="2" t="str">
        <f>IF(Tabel1[[#This Row],[ID'#]]="","",+VLOOKUP(Tabel1[[#This Row],[ID'#]],'[1]Product overview'!$B:$P,12,FALSE))</f>
        <v/>
      </c>
      <c r="M376" s="2" t="str">
        <f>IF(Tabel1[[#This Row],[ID'#]]="","",+VLOOKUP(Tabel1[[#This Row],[ID'#]],'[1]Product overview'!$B:$P,13,FALSE))</f>
        <v/>
      </c>
      <c r="N376" s="2" t="str">
        <f>IF(Tabel1[[#This Row],[ID'#]]="","",+VLOOKUP(Tabel1[[#This Row],[ID'#]],'[1]Product overview'!$B:$P,14,FALSE))</f>
        <v/>
      </c>
      <c r="O376" s="2" t="str">
        <f>IF(Tabel1[[#This Row],[ID'#]]="","",+VLOOKUP(Tabel1[[#This Row],[ID'#]],'[1]Product overview'!$B:$P,15,FALSE))</f>
        <v/>
      </c>
    </row>
    <row r="377" spans="1:15">
      <c r="A377" s="98"/>
      <c r="B377" s="98"/>
      <c r="C377" s="119"/>
      <c r="D377" s="98"/>
      <c r="E377" s="98"/>
      <c r="F377" s="98" t="str">
        <f>IF(Tabel1[[#This Row],[ID'#]]="","",+VLOOKUP(Tabel1[[#This Row],[ID'#]],'[1]Product overview'!$B:$P,2,FALSE))</f>
        <v/>
      </c>
      <c r="G377" s="2" t="str">
        <f>IF(Tabel1[[#This Row],[ID'#]]="","",+VLOOKUP(Tabel1[[#This Row],[ID'#]],'[1]Product overview'!$B:$P,5,FALSE))</f>
        <v/>
      </c>
      <c r="H377" s="2" t="str">
        <f>IF(Tabel1[[#This Row],[ID'#]]="","",+VLOOKUP(Tabel1[[#This Row],[ID'#]],'[1]Product overview'!$B:$P,8,FALSE))</f>
        <v/>
      </c>
      <c r="I377" s="2" t="str">
        <f>IF(Tabel1[[#This Row],[ID'#]]="","",+VLOOKUP(Tabel1[[#This Row],[ID'#]],'[1]Product overview'!$B:$P,9,FALSE))</f>
        <v/>
      </c>
      <c r="J377" s="2" t="str">
        <f>IF(Tabel1[[#This Row],[ID'#]]="","",+VLOOKUP(Tabel1[[#This Row],[ID'#]],'[1]Product overview'!$B:$P,10,FALSE))</f>
        <v/>
      </c>
      <c r="K377" s="2" t="str">
        <f>IF(Tabel1[[#This Row],[ID'#]]="","",+VLOOKUP(Tabel1[[#This Row],[ID'#]],'[1]Product overview'!$B:$P,11,FALSE))</f>
        <v/>
      </c>
      <c r="L377" s="2" t="str">
        <f>IF(Tabel1[[#This Row],[ID'#]]="","",+VLOOKUP(Tabel1[[#This Row],[ID'#]],'[1]Product overview'!$B:$P,12,FALSE))</f>
        <v/>
      </c>
      <c r="M377" s="2" t="str">
        <f>IF(Tabel1[[#This Row],[ID'#]]="","",+VLOOKUP(Tabel1[[#This Row],[ID'#]],'[1]Product overview'!$B:$P,13,FALSE))</f>
        <v/>
      </c>
      <c r="N377" s="2" t="str">
        <f>IF(Tabel1[[#This Row],[ID'#]]="","",+VLOOKUP(Tabel1[[#This Row],[ID'#]],'[1]Product overview'!$B:$P,14,FALSE))</f>
        <v/>
      </c>
      <c r="O377" s="2" t="str">
        <f>IF(Tabel1[[#This Row],[ID'#]]="","",+VLOOKUP(Tabel1[[#This Row],[ID'#]],'[1]Product overview'!$B:$P,15,FALSE))</f>
        <v/>
      </c>
    </row>
    <row r="378" spans="1:15">
      <c r="A378" s="98"/>
      <c r="B378" s="98"/>
      <c r="C378" s="119"/>
      <c r="D378" s="98"/>
      <c r="E378" s="98"/>
      <c r="F378" s="98" t="str">
        <f>IF(Tabel1[[#This Row],[ID'#]]="","",+VLOOKUP(Tabel1[[#This Row],[ID'#]],'[1]Product overview'!$B:$P,2,FALSE))</f>
        <v/>
      </c>
      <c r="G378" s="2" t="str">
        <f>IF(Tabel1[[#This Row],[ID'#]]="","",+VLOOKUP(Tabel1[[#This Row],[ID'#]],'[1]Product overview'!$B:$P,5,FALSE))</f>
        <v/>
      </c>
      <c r="H378" s="2" t="str">
        <f>IF(Tabel1[[#This Row],[ID'#]]="","",+VLOOKUP(Tabel1[[#This Row],[ID'#]],'[1]Product overview'!$B:$P,8,FALSE))</f>
        <v/>
      </c>
      <c r="I378" s="2" t="str">
        <f>IF(Tabel1[[#This Row],[ID'#]]="","",+VLOOKUP(Tabel1[[#This Row],[ID'#]],'[1]Product overview'!$B:$P,9,FALSE))</f>
        <v/>
      </c>
      <c r="J378" s="2" t="str">
        <f>IF(Tabel1[[#This Row],[ID'#]]="","",+VLOOKUP(Tabel1[[#This Row],[ID'#]],'[1]Product overview'!$B:$P,10,FALSE))</f>
        <v/>
      </c>
      <c r="K378" s="2" t="str">
        <f>IF(Tabel1[[#This Row],[ID'#]]="","",+VLOOKUP(Tabel1[[#This Row],[ID'#]],'[1]Product overview'!$B:$P,11,FALSE))</f>
        <v/>
      </c>
      <c r="L378" s="2" t="str">
        <f>IF(Tabel1[[#This Row],[ID'#]]="","",+VLOOKUP(Tabel1[[#This Row],[ID'#]],'[1]Product overview'!$B:$P,12,FALSE))</f>
        <v/>
      </c>
      <c r="M378" s="2" t="str">
        <f>IF(Tabel1[[#This Row],[ID'#]]="","",+VLOOKUP(Tabel1[[#This Row],[ID'#]],'[1]Product overview'!$B:$P,13,FALSE))</f>
        <v/>
      </c>
      <c r="N378" s="2" t="str">
        <f>IF(Tabel1[[#This Row],[ID'#]]="","",+VLOOKUP(Tabel1[[#This Row],[ID'#]],'[1]Product overview'!$B:$P,14,FALSE))</f>
        <v/>
      </c>
      <c r="O378" s="2" t="str">
        <f>IF(Tabel1[[#This Row],[ID'#]]="","",+VLOOKUP(Tabel1[[#This Row],[ID'#]],'[1]Product overview'!$B:$P,15,FALSE))</f>
        <v/>
      </c>
    </row>
    <row r="379" spans="1:15">
      <c r="A379" s="98"/>
      <c r="B379" s="98"/>
      <c r="C379" s="119"/>
      <c r="D379" s="98"/>
      <c r="E379" s="98"/>
      <c r="F379" s="98" t="str">
        <f>IF(Tabel1[[#This Row],[ID'#]]="","",+VLOOKUP(Tabel1[[#This Row],[ID'#]],'[1]Product overview'!$B:$P,2,FALSE))</f>
        <v/>
      </c>
      <c r="G379" s="2" t="str">
        <f>IF(Tabel1[[#This Row],[ID'#]]="","",+VLOOKUP(Tabel1[[#This Row],[ID'#]],'[1]Product overview'!$B:$P,5,FALSE))</f>
        <v/>
      </c>
      <c r="H379" s="2" t="str">
        <f>IF(Tabel1[[#This Row],[ID'#]]="","",+VLOOKUP(Tabel1[[#This Row],[ID'#]],'[1]Product overview'!$B:$P,8,FALSE))</f>
        <v/>
      </c>
      <c r="I379" s="2" t="str">
        <f>IF(Tabel1[[#This Row],[ID'#]]="","",+VLOOKUP(Tabel1[[#This Row],[ID'#]],'[1]Product overview'!$B:$P,9,FALSE))</f>
        <v/>
      </c>
      <c r="J379" s="2" t="str">
        <f>IF(Tabel1[[#This Row],[ID'#]]="","",+VLOOKUP(Tabel1[[#This Row],[ID'#]],'[1]Product overview'!$B:$P,10,FALSE))</f>
        <v/>
      </c>
      <c r="K379" s="2" t="str">
        <f>IF(Tabel1[[#This Row],[ID'#]]="","",+VLOOKUP(Tabel1[[#This Row],[ID'#]],'[1]Product overview'!$B:$P,11,FALSE))</f>
        <v/>
      </c>
      <c r="L379" s="2" t="str">
        <f>IF(Tabel1[[#This Row],[ID'#]]="","",+VLOOKUP(Tabel1[[#This Row],[ID'#]],'[1]Product overview'!$B:$P,12,FALSE))</f>
        <v/>
      </c>
      <c r="M379" s="2" t="str">
        <f>IF(Tabel1[[#This Row],[ID'#]]="","",+VLOOKUP(Tabel1[[#This Row],[ID'#]],'[1]Product overview'!$B:$P,13,FALSE))</f>
        <v/>
      </c>
      <c r="N379" s="2" t="str">
        <f>IF(Tabel1[[#This Row],[ID'#]]="","",+VLOOKUP(Tabel1[[#This Row],[ID'#]],'[1]Product overview'!$B:$P,14,FALSE))</f>
        <v/>
      </c>
      <c r="O379" s="2" t="str">
        <f>IF(Tabel1[[#This Row],[ID'#]]="","",+VLOOKUP(Tabel1[[#This Row],[ID'#]],'[1]Product overview'!$B:$P,15,FALSE))</f>
        <v/>
      </c>
    </row>
    <row r="380" spans="1:15">
      <c r="A380" s="98"/>
      <c r="B380" s="98"/>
      <c r="C380" s="119"/>
      <c r="D380" s="98"/>
      <c r="E380" s="98"/>
      <c r="F380" s="98" t="str">
        <f>IF(Tabel1[[#This Row],[ID'#]]="","",+VLOOKUP(Tabel1[[#This Row],[ID'#]],'[1]Product overview'!$B:$P,2,FALSE))</f>
        <v/>
      </c>
      <c r="G380" s="2" t="str">
        <f>IF(Tabel1[[#This Row],[ID'#]]="","",+VLOOKUP(Tabel1[[#This Row],[ID'#]],'[1]Product overview'!$B:$P,5,FALSE))</f>
        <v/>
      </c>
      <c r="H380" s="2" t="str">
        <f>IF(Tabel1[[#This Row],[ID'#]]="","",+VLOOKUP(Tabel1[[#This Row],[ID'#]],'[1]Product overview'!$B:$P,8,FALSE))</f>
        <v/>
      </c>
      <c r="I380" s="2" t="str">
        <f>IF(Tabel1[[#This Row],[ID'#]]="","",+VLOOKUP(Tabel1[[#This Row],[ID'#]],'[1]Product overview'!$B:$P,9,FALSE))</f>
        <v/>
      </c>
      <c r="J380" s="2" t="str">
        <f>IF(Tabel1[[#This Row],[ID'#]]="","",+VLOOKUP(Tabel1[[#This Row],[ID'#]],'[1]Product overview'!$B:$P,10,FALSE))</f>
        <v/>
      </c>
      <c r="K380" s="2" t="str">
        <f>IF(Tabel1[[#This Row],[ID'#]]="","",+VLOOKUP(Tabel1[[#This Row],[ID'#]],'[1]Product overview'!$B:$P,11,FALSE))</f>
        <v/>
      </c>
      <c r="L380" s="2" t="str">
        <f>IF(Tabel1[[#This Row],[ID'#]]="","",+VLOOKUP(Tabel1[[#This Row],[ID'#]],'[1]Product overview'!$B:$P,12,FALSE))</f>
        <v/>
      </c>
      <c r="M380" s="2" t="str">
        <f>IF(Tabel1[[#This Row],[ID'#]]="","",+VLOOKUP(Tabel1[[#This Row],[ID'#]],'[1]Product overview'!$B:$P,13,FALSE))</f>
        <v/>
      </c>
      <c r="N380" s="2" t="str">
        <f>IF(Tabel1[[#This Row],[ID'#]]="","",+VLOOKUP(Tabel1[[#This Row],[ID'#]],'[1]Product overview'!$B:$P,14,FALSE))</f>
        <v/>
      </c>
      <c r="O380" s="2" t="str">
        <f>IF(Tabel1[[#This Row],[ID'#]]="","",+VLOOKUP(Tabel1[[#This Row],[ID'#]],'[1]Product overview'!$B:$P,15,FALSE))</f>
        <v/>
      </c>
    </row>
    <row r="381" spans="1:15">
      <c r="A381" s="98"/>
      <c r="B381" s="98"/>
      <c r="C381" s="119"/>
      <c r="D381" s="98"/>
      <c r="E381" s="98"/>
      <c r="F381" s="98" t="str">
        <f>IF(Tabel1[[#This Row],[ID'#]]="","",+VLOOKUP(Tabel1[[#This Row],[ID'#]],'[1]Product overview'!$B:$P,2,FALSE))</f>
        <v/>
      </c>
      <c r="G381" s="2" t="str">
        <f>IF(Tabel1[[#This Row],[ID'#]]="","",+VLOOKUP(Tabel1[[#This Row],[ID'#]],'[1]Product overview'!$B:$P,5,FALSE))</f>
        <v/>
      </c>
      <c r="H381" s="2" t="str">
        <f>IF(Tabel1[[#This Row],[ID'#]]="","",+VLOOKUP(Tabel1[[#This Row],[ID'#]],'[1]Product overview'!$B:$P,8,FALSE))</f>
        <v/>
      </c>
      <c r="I381" s="2" t="str">
        <f>IF(Tabel1[[#This Row],[ID'#]]="","",+VLOOKUP(Tabel1[[#This Row],[ID'#]],'[1]Product overview'!$B:$P,9,FALSE))</f>
        <v/>
      </c>
      <c r="J381" s="2" t="str">
        <f>IF(Tabel1[[#This Row],[ID'#]]="","",+VLOOKUP(Tabel1[[#This Row],[ID'#]],'[1]Product overview'!$B:$P,10,FALSE))</f>
        <v/>
      </c>
      <c r="K381" s="2" t="str">
        <f>IF(Tabel1[[#This Row],[ID'#]]="","",+VLOOKUP(Tabel1[[#This Row],[ID'#]],'[1]Product overview'!$B:$P,11,FALSE))</f>
        <v/>
      </c>
      <c r="L381" s="2" t="str">
        <f>IF(Tabel1[[#This Row],[ID'#]]="","",+VLOOKUP(Tabel1[[#This Row],[ID'#]],'[1]Product overview'!$B:$P,12,FALSE))</f>
        <v/>
      </c>
      <c r="M381" s="2" t="str">
        <f>IF(Tabel1[[#This Row],[ID'#]]="","",+VLOOKUP(Tabel1[[#This Row],[ID'#]],'[1]Product overview'!$B:$P,13,FALSE))</f>
        <v/>
      </c>
      <c r="N381" s="2" t="str">
        <f>IF(Tabel1[[#This Row],[ID'#]]="","",+VLOOKUP(Tabel1[[#This Row],[ID'#]],'[1]Product overview'!$B:$P,14,FALSE))</f>
        <v/>
      </c>
      <c r="O381" s="2" t="str">
        <f>IF(Tabel1[[#This Row],[ID'#]]="","",+VLOOKUP(Tabel1[[#This Row],[ID'#]],'[1]Product overview'!$B:$P,15,FALSE))</f>
        <v/>
      </c>
    </row>
    <row r="382" spans="1:15">
      <c r="A382" s="98"/>
      <c r="B382" s="98"/>
      <c r="C382" s="119"/>
      <c r="D382" s="98"/>
      <c r="E382" s="98"/>
      <c r="F382" s="98" t="str">
        <f>IF(Tabel1[[#This Row],[ID'#]]="","",+VLOOKUP(Tabel1[[#This Row],[ID'#]],'[1]Product overview'!$B:$P,2,FALSE))</f>
        <v/>
      </c>
      <c r="G382" s="2" t="str">
        <f>IF(Tabel1[[#This Row],[ID'#]]="","",+VLOOKUP(Tabel1[[#This Row],[ID'#]],'[1]Product overview'!$B:$P,5,FALSE))</f>
        <v/>
      </c>
      <c r="H382" s="2" t="str">
        <f>IF(Tabel1[[#This Row],[ID'#]]="","",+VLOOKUP(Tabel1[[#This Row],[ID'#]],'[1]Product overview'!$B:$P,8,FALSE))</f>
        <v/>
      </c>
      <c r="I382" s="2" t="str">
        <f>IF(Tabel1[[#This Row],[ID'#]]="","",+VLOOKUP(Tabel1[[#This Row],[ID'#]],'[1]Product overview'!$B:$P,9,FALSE))</f>
        <v/>
      </c>
      <c r="J382" s="2" t="str">
        <f>IF(Tabel1[[#This Row],[ID'#]]="","",+VLOOKUP(Tabel1[[#This Row],[ID'#]],'[1]Product overview'!$B:$P,10,FALSE))</f>
        <v/>
      </c>
      <c r="K382" s="2" t="str">
        <f>IF(Tabel1[[#This Row],[ID'#]]="","",+VLOOKUP(Tabel1[[#This Row],[ID'#]],'[1]Product overview'!$B:$P,11,FALSE))</f>
        <v/>
      </c>
      <c r="L382" s="2" t="str">
        <f>IF(Tabel1[[#This Row],[ID'#]]="","",+VLOOKUP(Tabel1[[#This Row],[ID'#]],'[1]Product overview'!$B:$P,12,FALSE))</f>
        <v/>
      </c>
      <c r="M382" s="2" t="str">
        <f>IF(Tabel1[[#This Row],[ID'#]]="","",+VLOOKUP(Tabel1[[#This Row],[ID'#]],'[1]Product overview'!$B:$P,13,FALSE))</f>
        <v/>
      </c>
      <c r="N382" s="2" t="str">
        <f>IF(Tabel1[[#This Row],[ID'#]]="","",+VLOOKUP(Tabel1[[#This Row],[ID'#]],'[1]Product overview'!$B:$P,14,FALSE))</f>
        <v/>
      </c>
      <c r="O382" s="2" t="str">
        <f>IF(Tabel1[[#This Row],[ID'#]]="","",+VLOOKUP(Tabel1[[#This Row],[ID'#]],'[1]Product overview'!$B:$P,15,FALSE))</f>
        <v/>
      </c>
    </row>
    <row r="383" spans="1:15">
      <c r="A383" s="98"/>
      <c r="B383" s="98"/>
      <c r="C383" s="119"/>
      <c r="D383" s="98"/>
      <c r="E383" s="98"/>
      <c r="F383" s="98" t="str">
        <f>IF(Tabel1[[#This Row],[ID'#]]="","",+VLOOKUP(Tabel1[[#This Row],[ID'#]],'[1]Product overview'!$B:$P,2,FALSE))</f>
        <v/>
      </c>
      <c r="G383" s="2" t="str">
        <f>IF(Tabel1[[#This Row],[ID'#]]="","",+VLOOKUP(Tabel1[[#This Row],[ID'#]],'[1]Product overview'!$B:$P,5,FALSE))</f>
        <v/>
      </c>
      <c r="H383" s="2" t="str">
        <f>IF(Tabel1[[#This Row],[ID'#]]="","",+VLOOKUP(Tabel1[[#This Row],[ID'#]],'[1]Product overview'!$B:$P,8,FALSE))</f>
        <v/>
      </c>
      <c r="I383" s="2" t="str">
        <f>IF(Tabel1[[#This Row],[ID'#]]="","",+VLOOKUP(Tabel1[[#This Row],[ID'#]],'[1]Product overview'!$B:$P,9,FALSE))</f>
        <v/>
      </c>
      <c r="J383" s="2" t="str">
        <f>IF(Tabel1[[#This Row],[ID'#]]="","",+VLOOKUP(Tabel1[[#This Row],[ID'#]],'[1]Product overview'!$B:$P,10,FALSE))</f>
        <v/>
      </c>
      <c r="K383" s="2" t="str">
        <f>IF(Tabel1[[#This Row],[ID'#]]="","",+VLOOKUP(Tabel1[[#This Row],[ID'#]],'[1]Product overview'!$B:$P,11,FALSE))</f>
        <v/>
      </c>
      <c r="L383" s="2" t="str">
        <f>IF(Tabel1[[#This Row],[ID'#]]="","",+VLOOKUP(Tabel1[[#This Row],[ID'#]],'[1]Product overview'!$B:$P,12,FALSE))</f>
        <v/>
      </c>
      <c r="M383" s="2" t="str">
        <f>IF(Tabel1[[#This Row],[ID'#]]="","",+VLOOKUP(Tabel1[[#This Row],[ID'#]],'[1]Product overview'!$B:$P,13,FALSE))</f>
        <v/>
      </c>
      <c r="N383" s="2" t="str">
        <f>IF(Tabel1[[#This Row],[ID'#]]="","",+VLOOKUP(Tabel1[[#This Row],[ID'#]],'[1]Product overview'!$B:$P,14,FALSE))</f>
        <v/>
      </c>
      <c r="O383" s="2" t="str">
        <f>IF(Tabel1[[#This Row],[ID'#]]="","",+VLOOKUP(Tabel1[[#This Row],[ID'#]],'[1]Product overview'!$B:$P,15,FALSE))</f>
        <v/>
      </c>
    </row>
    <row r="384" spans="1:15">
      <c r="A384" s="98"/>
      <c r="B384" s="98"/>
      <c r="C384" s="119"/>
      <c r="D384" s="98"/>
      <c r="E384" s="98"/>
      <c r="F384" s="98" t="str">
        <f>IF(Tabel1[[#This Row],[ID'#]]="","",+VLOOKUP(Tabel1[[#This Row],[ID'#]],'[1]Product overview'!$B:$P,2,FALSE))</f>
        <v/>
      </c>
      <c r="G384" s="2" t="str">
        <f>IF(Tabel1[[#This Row],[ID'#]]="","",+VLOOKUP(Tabel1[[#This Row],[ID'#]],'[1]Product overview'!$B:$P,5,FALSE))</f>
        <v/>
      </c>
      <c r="H384" s="2" t="str">
        <f>IF(Tabel1[[#This Row],[ID'#]]="","",+VLOOKUP(Tabel1[[#This Row],[ID'#]],'[1]Product overview'!$B:$P,8,FALSE))</f>
        <v/>
      </c>
      <c r="I384" s="2" t="str">
        <f>IF(Tabel1[[#This Row],[ID'#]]="","",+VLOOKUP(Tabel1[[#This Row],[ID'#]],'[1]Product overview'!$B:$P,9,FALSE))</f>
        <v/>
      </c>
      <c r="J384" s="2" t="str">
        <f>IF(Tabel1[[#This Row],[ID'#]]="","",+VLOOKUP(Tabel1[[#This Row],[ID'#]],'[1]Product overview'!$B:$P,10,FALSE))</f>
        <v/>
      </c>
      <c r="K384" s="2" t="str">
        <f>IF(Tabel1[[#This Row],[ID'#]]="","",+VLOOKUP(Tabel1[[#This Row],[ID'#]],'[1]Product overview'!$B:$P,11,FALSE))</f>
        <v/>
      </c>
      <c r="L384" s="2" t="str">
        <f>IF(Tabel1[[#This Row],[ID'#]]="","",+VLOOKUP(Tabel1[[#This Row],[ID'#]],'[1]Product overview'!$B:$P,12,FALSE))</f>
        <v/>
      </c>
      <c r="M384" s="2" t="str">
        <f>IF(Tabel1[[#This Row],[ID'#]]="","",+VLOOKUP(Tabel1[[#This Row],[ID'#]],'[1]Product overview'!$B:$P,13,FALSE))</f>
        <v/>
      </c>
      <c r="N384" s="2" t="str">
        <f>IF(Tabel1[[#This Row],[ID'#]]="","",+VLOOKUP(Tabel1[[#This Row],[ID'#]],'[1]Product overview'!$B:$P,14,FALSE))</f>
        <v/>
      </c>
      <c r="O384" s="2" t="str">
        <f>IF(Tabel1[[#This Row],[ID'#]]="","",+VLOOKUP(Tabel1[[#This Row],[ID'#]],'[1]Product overview'!$B:$P,15,FALSE))</f>
        <v/>
      </c>
    </row>
    <row r="385" spans="1:15">
      <c r="A385" s="98"/>
      <c r="B385" s="98"/>
      <c r="C385" s="119"/>
      <c r="D385" s="98"/>
      <c r="E385" s="98"/>
      <c r="F385" s="98" t="str">
        <f>IF(Tabel1[[#This Row],[ID'#]]="","",+VLOOKUP(Tabel1[[#This Row],[ID'#]],'[1]Product overview'!$B:$P,2,FALSE))</f>
        <v/>
      </c>
      <c r="G385" s="2" t="str">
        <f>IF(Tabel1[[#This Row],[ID'#]]="","",+VLOOKUP(Tabel1[[#This Row],[ID'#]],'[1]Product overview'!$B:$P,5,FALSE))</f>
        <v/>
      </c>
      <c r="H385" s="2" t="str">
        <f>IF(Tabel1[[#This Row],[ID'#]]="","",+VLOOKUP(Tabel1[[#This Row],[ID'#]],'[1]Product overview'!$B:$P,8,FALSE))</f>
        <v/>
      </c>
      <c r="I385" s="2" t="str">
        <f>IF(Tabel1[[#This Row],[ID'#]]="","",+VLOOKUP(Tabel1[[#This Row],[ID'#]],'[1]Product overview'!$B:$P,9,FALSE))</f>
        <v/>
      </c>
      <c r="J385" s="2" t="str">
        <f>IF(Tabel1[[#This Row],[ID'#]]="","",+VLOOKUP(Tabel1[[#This Row],[ID'#]],'[1]Product overview'!$B:$P,10,FALSE))</f>
        <v/>
      </c>
      <c r="K385" s="2" t="str">
        <f>IF(Tabel1[[#This Row],[ID'#]]="","",+VLOOKUP(Tabel1[[#This Row],[ID'#]],'[1]Product overview'!$B:$P,11,FALSE))</f>
        <v/>
      </c>
      <c r="L385" s="2" t="str">
        <f>IF(Tabel1[[#This Row],[ID'#]]="","",+VLOOKUP(Tabel1[[#This Row],[ID'#]],'[1]Product overview'!$B:$P,12,FALSE))</f>
        <v/>
      </c>
      <c r="M385" s="2" t="str">
        <f>IF(Tabel1[[#This Row],[ID'#]]="","",+VLOOKUP(Tabel1[[#This Row],[ID'#]],'[1]Product overview'!$B:$P,13,FALSE))</f>
        <v/>
      </c>
      <c r="N385" s="2" t="str">
        <f>IF(Tabel1[[#This Row],[ID'#]]="","",+VLOOKUP(Tabel1[[#This Row],[ID'#]],'[1]Product overview'!$B:$P,14,FALSE))</f>
        <v/>
      </c>
      <c r="O385" s="2" t="str">
        <f>IF(Tabel1[[#This Row],[ID'#]]="","",+VLOOKUP(Tabel1[[#This Row],[ID'#]],'[1]Product overview'!$B:$P,15,FALSE))</f>
        <v/>
      </c>
    </row>
    <row r="386" spans="1:15">
      <c r="A386" s="98"/>
      <c r="B386" s="98"/>
      <c r="C386" s="119"/>
      <c r="D386" s="98"/>
      <c r="E386" s="98"/>
      <c r="F386" s="98" t="str">
        <f>IF(Tabel1[[#This Row],[ID'#]]="","",+VLOOKUP(Tabel1[[#This Row],[ID'#]],'[1]Product overview'!$B:$P,2,FALSE))</f>
        <v/>
      </c>
      <c r="G386" s="2" t="str">
        <f>IF(Tabel1[[#This Row],[ID'#]]="","",+VLOOKUP(Tabel1[[#This Row],[ID'#]],'[1]Product overview'!$B:$P,5,FALSE))</f>
        <v/>
      </c>
      <c r="H386" s="2" t="str">
        <f>IF(Tabel1[[#This Row],[ID'#]]="","",+VLOOKUP(Tabel1[[#This Row],[ID'#]],'[1]Product overview'!$B:$P,8,FALSE))</f>
        <v/>
      </c>
      <c r="I386" s="2" t="str">
        <f>IF(Tabel1[[#This Row],[ID'#]]="","",+VLOOKUP(Tabel1[[#This Row],[ID'#]],'[1]Product overview'!$B:$P,9,FALSE))</f>
        <v/>
      </c>
      <c r="J386" s="2" t="str">
        <f>IF(Tabel1[[#This Row],[ID'#]]="","",+VLOOKUP(Tabel1[[#This Row],[ID'#]],'[1]Product overview'!$B:$P,10,FALSE))</f>
        <v/>
      </c>
      <c r="K386" s="2" t="str">
        <f>IF(Tabel1[[#This Row],[ID'#]]="","",+VLOOKUP(Tabel1[[#This Row],[ID'#]],'[1]Product overview'!$B:$P,11,FALSE))</f>
        <v/>
      </c>
      <c r="L386" s="2" t="str">
        <f>IF(Tabel1[[#This Row],[ID'#]]="","",+VLOOKUP(Tabel1[[#This Row],[ID'#]],'[1]Product overview'!$B:$P,12,FALSE))</f>
        <v/>
      </c>
      <c r="M386" s="2" t="str">
        <f>IF(Tabel1[[#This Row],[ID'#]]="","",+VLOOKUP(Tabel1[[#This Row],[ID'#]],'[1]Product overview'!$B:$P,13,FALSE))</f>
        <v/>
      </c>
      <c r="N386" s="2" t="str">
        <f>IF(Tabel1[[#This Row],[ID'#]]="","",+VLOOKUP(Tabel1[[#This Row],[ID'#]],'[1]Product overview'!$B:$P,14,FALSE))</f>
        <v/>
      </c>
      <c r="O386" s="2" t="str">
        <f>IF(Tabel1[[#This Row],[ID'#]]="","",+VLOOKUP(Tabel1[[#This Row],[ID'#]],'[1]Product overview'!$B:$P,15,FALSE))</f>
        <v/>
      </c>
    </row>
    <row r="387" spans="1:15">
      <c r="A387" s="98"/>
      <c r="B387" s="98"/>
      <c r="C387" s="119"/>
      <c r="D387" s="98"/>
      <c r="E387" s="98"/>
      <c r="F387" s="98" t="str">
        <f>IF(Tabel1[[#This Row],[ID'#]]="","",+VLOOKUP(Tabel1[[#This Row],[ID'#]],'[1]Product overview'!$B:$P,2,FALSE))</f>
        <v/>
      </c>
      <c r="G387" s="2" t="str">
        <f>IF(Tabel1[[#This Row],[ID'#]]="","",+VLOOKUP(Tabel1[[#This Row],[ID'#]],'[1]Product overview'!$B:$P,5,FALSE))</f>
        <v/>
      </c>
      <c r="H387" s="2" t="str">
        <f>IF(Tabel1[[#This Row],[ID'#]]="","",+VLOOKUP(Tabel1[[#This Row],[ID'#]],'[1]Product overview'!$B:$P,8,FALSE))</f>
        <v/>
      </c>
      <c r="I387" s="2" t="str">
        <f>IF(Tabel1[[#This Row],[ID'#]]="","",+VLOOKUP(Tabel1[[#This Row],[ID'#]],'[1]Product overview'!$B:$P,9,FALSE))</f>
        <v/>
      </c>
      <c r="J387" s="2" t="str">
        <f>IF(Tabel1[[#This Row],[ID'#]]="","",+VLOOKUP(Tabel1[[#This Row],[ID'#]],'[1]Product overview'!$B:$P,10,FALSE))</f>
        <v/>
      </c>
      <c r="K387" s="2" t="str">
        <f>IF(Tabel1[[#This Row],[ID'#]]="","",+VLOOKUP(Tabel1[[#This Row],[ID'#]],'[1]Product overview'!$B:$P,11,FALSE))</f>
        <v/>
      </c>
      <c r="L387" s="2" t="str">
        <f>IF(Tabel1[[#This Row],[ID'#]]="","",+VLOOKUP(Tabel1[[#This Row],[ID'#]],'[1]Product overview'!$B:$P,12,FALSE))</f>
        <v/>
      </c>
      <c r="M387" s="2" t="str">
        <f>IF(Tabel1[[#This Row],[ID'#]]="","",+VLOOKUP(Tabel1[[#This Row],[ID'#]],'[1]Product overview'!$B:$P,13,FALSE))</f>
        <v/>
      </c>
      <c r="N387" s="2" t="str">
        <f>IF(Tabel1[[#This Row],[ID'#]]="","",+VLOOKUP(Tabel1[[#This Row],[ID'#]],'[1]Product overview'!$B:$P,14,FALSE))</f>
        <v/>
      </c>
      <c r="O387" s="2" t="str">
        <f>IF(Tabel1[[#This Row],[ID'#]]="","",+VLOOKUP(Tabel1[[#This Row],[ID'#]],'[1]Product overview'!$B:$P,15,FALSE))</f>
        <v/>
      </c>
    </row>
    <row r="388" spans="1:15">
      <c r="A388" s="98"/>
      <c r="B388" s="98"/>
      <c r="C388" s="119"/>
      <c r="D388" s="98"/>
      <c r="E388" s="98"/>
      <c r="F388" s="98" t="str">
        <f>IF(Tabel1[[#This Row],[ID'#]]="","",+VLOOKUP(Tabel1[[#This Row],[ID'#]],'[1]Product overview'!$B:$P,2,FALSE))</f>
        <v/>
      </c>
      <c r="G388" s="2" t="str">
        <f>IF(Tabel1[[#This Row],[ID'#]]="","",+VLOOKUP(Tabel1[[#This Row],[ID'#]],'[1]Product overview'!$B:$P,5,FALSE))</f>
        <v/>
      </c>
      <c r="H388" s="2" t="str">
        <f>IF(Tabel1[[#This Row],[ID'#]]="","",+VLOOKUP(Tabel1[[#This Row],[ID'#]],'[1]Product overview'!$B:$P,8,FALSE))</f>
        <v/>
      </c>
      <c r="I388" s="2" t="str">
        <f>IF(Tabel1[[#This Row],[ID'#]]="","",+VLOOKUP(Tabel1[[#This Row],[ID'#]],'[1]Product overview'!$B:$P,9,FALSE))</f>
        <v/>
      </c>
      <c r="J388" s="2" t="str">
        <f>IF(Tabel1[[#This Row],[ID'#]]="","",+VLOOKUP(Tabel1[[#This Row],[ID'#]],'[1]Product overview'!$B:$P,10,FALSE))</f>
        <v/>
      </c>
      <c r="K388" s="2" t="str">
        <f>IF(Tabel1[[#This Row],[ID'#]]="","",+VLOOKUP(Tabel1[[#This Row],[ID'#]],'[1]Product overview'!$B:$P,11,FALSE))</f>
        <v/>
      </c>
      <c r="L388" s="2" t="str">
        <f>IF(Tabel1[[#This Row],[ID'#]]="","",+VLOOKUP(Tabel1[[#This Row],[ID'#]],'[1]Product overview'!$B:$P,12,FALSE))</f>
        <v/>
      </c>
      <c r="M388" s="2" t="str">
        <f>IF(Tabel1[[#This Row],[ID'#]]="","",+VLOOKUP(Tabel1[[#This Row],[ID'#]],'[1]Product overview'!$B:$P,13,FALSE))</f>
        <v/>
      </c>
      <c r="N388" s="2" t="str">
        <f>IF(Tabel1[[#This Row],[ID'#]]="","",+VLOOKUP(Tabel1[[#This Row],[ID'#]],'[1]Product overview'!$B:$P,14,FALSE))</f>
        <v/>
      </c>
      <c r="O388" s="2" t="str">
        <f>IF(Tabel1[[#This Row],[ID'#]]="","",+VLOOKUP(Tabel1[[#This Row],[ID'#]],'[1]Product overview'!$B:$P,15,FALSE))</f>
        <v/>
      </c>
    </row>
    <row r="389" spans="1:15">
      <c r="A389" s="98"/>
      <c r="B389" s="98"/>
      <c r="C389" s="119"/>
      <c r="D389" s="98"/>
      <c r="E389" s="98"/>
      <c r="F389" s="98" t="str">
        <f>IF(Tabel1[[#This Row],[ID'#]]="","",+VLOOKUP(Tabel1[[#This Row],[ID'#]],'[1]Product overview'!$B:$P,2,FALSE))</f>
        <v/>
      </c>
      <c r="G389" s="2" t="str">
        <f>IF(Tabel1[[#This Row],[ID'#]]="","",+VLOOKUP(Tabel1[[#This Row],[ID'#]],'[1]Product overview'!$B:$P,5,FALSE))</f>
        <v/>
      </c>
      <c r="H389" s="2" t="str">
        <f>IF(Tabel1[[#This Row],[ID'#]]="","",+VLOOKUP(Tabel1[[#This Row],[ID'#]],'[1]Product overview'!$B:$P,8,FALSE))</f>
        <v/>
      </c>
      <c r="I389" s="2" t="str">
        <f>IF(Tabel1[[#This Row],[ID'#]]="","",+VLOOKUP(Tabel1[[#This Row],[ID'#]],'[1]Product overview'!$B:$P,9,FALSE))</f>
        <v/>
      </c>
      <c r="J389" s="2" t="str">
        <f>IF(Tabel1[[#This Row],[ID'#]]="","",+VLOOKUP(Tabel1[[#This Row],[ID'#]],'[1]Product overview'!$B:$P,10,FALSE))</f>
        <v/>
      </c>
      <c r="K389" s="2" t="str">
        <f>IF(Tabel1[[#This Row],[ID'#]]="","",+VLOOKUP(Tabel1[[#This Row],[ID'#]],'[1]Product overview'!$B:$P,11,FALSE))</f>
        <v/>
      </c>
      <c r="L389" s="2" t="str">
        <f>IF(Tabel1[[#This Row],[ID'#]]="","",+VLOOKUP(Tabel1[[#This Row],[ID'#]],'[1]Product overview'!$B:$P,12,FALSE))</f>
        <v/>
      </c>
      <c r="M389" s="2" t="str">
        <f>IF(Tabel1[[#This Row],[ID'#]]="","",+VLOOKUP(Tabel1[[#This Row],[ID'#]],'[1]Product overview'!$B:$P,13,FALSE))</f>
        <v/>
      </c>
      <c r="N389" s="2" t="str">
        <f>IF(Tabel1[[#This Row],[ID'#]]="","",+VLOOKUP(Tabel1[[#This Row],[ID'#]],'[1]Product overview'!$B:$P,14,FALSE))</f>
        <v/>
      </c>
      <c r="O389" s="2" t="str">
        <f>IF(Tabel1[[#This Row],[ID'#]]="","",+VLOOKUP(Tabel1[[#This Row],[ID'#]],'[1]Product overview'!$B:$P,15,FALSE))</f>
        <v/>
      </c>
    </row>
    <row r="390" spans="1:15">
      <c r="A390" s="98"/>
      <c r="B390" s="98"/>
      <c r="C390" s="119"/>
      <c r="D390" s="98"/>
      <c r="E390" s="98"/>
      <c r="F390" s="98" t="str">
        <f>IF(Tabel1[[#This Row],[ID'#]]="","",+VLOOKUP(Tabel1[[#This Row],[ID'#]],'[1]Product overview'!$B:$P,2,FALSE))</f>
        <v/>
      </c>
      <c r="G390" s="2" t="str">
        <f>IF(Tabel1[[#This Row],[ID'#]]="","",+VLOOKUP(Tabel1[[#This Row],[ID'#]],'[1]Product overview'!$B:$P,5,FALSE))</f>
        <v/>
      </c>
      <c r="H390" s="2" t="str">
        <f>IF(Tabel1[[#This Row],[ID'#]]="","",+VLOOKUP(Tabel1[[#This Row],[ID'#]],'[1]Product overview'!$B:$P,8,FALSE))</f>
        <v/>
      </c>
      <c r="I390" s="2" t="str">
        <f>IF(Tabel1[[#This Row],[ID'#]]="","",+VLOOKUP(Tabel1[[#This Row],[ID'#]],'[1]Product overview'!$B:$P,9,FALSE))</f>
        <v/>
      </c>
      <c r="J390" s="2" t="str">
        <f>IF(Tabel1[[#This Row],[ID'#]]="","",+VLOOKUP(Tabel1[[#This Row],[ID'#]],'[1]Product overview'!$B:$P,10,FALSE))</f>
        <v/>
      </c>
      <c r="K390" s="2" t="str">
        <f>IF(Tabel1[[#This Row],[ID'#]]="","",+VLOOKUP(Tabel1[[#This Row],[ID'#]],'[1]Product overview'!$B:$P,11,FALSE))</f>
        <v/>
      </c>
      <c r="L390" s="2" t="str">
        <f>IF(Tabel1[[#This Row],[ID'#]]="","",+VLOOKUP(Tabel1[[#This Row],[ID'#]],'[1]Product overview'!$B:$P,12,FALSE))</f>
        <v/>
      </c>
      <c r="M390" s="2" t="str">
        <f>IF(Tabel1[[#This Row],[ID'#]]="","",+VLOOKUP(Tabel1[[#This Row],[ID'#]],'[1]Product overview'!$B:$P,13,FALSE))</f>
        <v/>
      </c>
      <c r="N390" s="2" t="str">
        <f>IF(Tabel1[[#This Row],[ID'#]]="","",+VLOOKUP(Tabel1[[#This Row],[ID'#]],'[1]Product overview'!$B:$P,14,FALSE))</f>
        <v/>
      </c>
      <c r="O390" s="2" t="str">
        <f>IF(Tabel1[[#This Row],[ID'#]]="","",+VLOOKUP(Tabel1[[#This Row],[ID'#]],'[1]Product overview'!$B:$P,15,FALSE))</f>
        <v/>
      </c>
    </row>
    <row r="391" spans="1:15">
      <c r="A391" s="98"/>
      <c r="B391" s="98"/>
      <c r="C391" s="119"/>
      <c r="D391" s="98"/>
      <c r="E391" s="98"/>
      <c r="F391" s="98" t="str">
        <f>IF(Tabel1[[#This Row],[ID'#]]="","",+VLOOKUP(Tabel1[[#This Row],[ID'#]],'[1]Product overview'!$B:$P,2,FALSE))</f>
        <v/>
      </c>
      <c r="G391" s="2" t="str">
        <f>IF(Tabel1[[#This Row],[ID'#]]="","",+VLOOKUP(Tabel1[[#This Row],[ID'#]],'[1]Product overview'!$B:$P,5,FALSE))</f>
        <v/>
      </c>
      <c r="H391" s="2" t="str">
        <f>IF(Tabel1[[#This Row],[ID'#]]="","",+VLOOKUP(Tabel1[[#This Row],[ID'#]],'[1]Product overview'!$B:$P,8,FALSE))</f>
        <v/>
      </c>
      <c r="I391" s="2" t="str">
        <f>IF(Tabel1[[#This Row],[ID'#]]="","",+VLOOKUP(Tabel1[[#This Row],[ID'#]],'[1]Product overview'!$B:$P,9,FALSE))</f>
        <v/>
      </c>
      <c r="J391" s="2" t="str">
        <f>IF(Tabel1[[#This Row],[ID'#]]="","",+VLOOKUP(Tabel1[[#This Row],[ID'#]],'[1]Product overview'!$B:$P,10,FALSE))</f>
        <v/>
      </c>
      <c r="K391" s="2" t="str">
        <f>IF(Tabel1[[#This Row],[ID'#]]="","",+VLOOKUP(Tabel1[[#This Row],[ID'#]],'[1]Product overview'!$B:$P,11,FALSE))</f>
        <v/>
      </c>
      <c r="L391" s="2" t="str">
        <f>IF(Tabel1[[#This Row],[ID'#]]="","",+VLOOKUP(Tabel1[[#This Row],[ID'#]],'[1]Product overview'!$B:$P,12,FALSE))</f>
        <v/>
      </c>
      <c r="M391" s="2" t="str">
        <f>IF(Tabel1[[#This Row],[ID'#]]="","",+VLOOKUP(Tabel1[[#This Row],[ID'#]],'[1]Product overview'!$B:$P,13,FALSE))</f>
        <v/>
      </c>
      <c r="N391" s="2" t="str">
        <f>IF(Tabel1[[#This Row],[ID'#]]="","",+VLOOKUP(Tabel1[[#This Row],[ID'#]],'[1]Product overview'!$B:$P,14,FALSE))</f>
        <v/>
      </c>
      <c r="O391" s="2" t="str">
        <f>IF(Tabel1[[#This Row],[ID'#]]="","",+VLOOKUP(Tabel1[[#This Row],[ID'#]],'[1]Product overview'!$B:$P,15,FALSE))</f>
        <v/>
      </c>
    </row>
    <row r="392" spans="1:15">
      <c r="A392" s="98"/>
      <c r="B392" s="98"/>
      <c r="C392" s="119"/>
      <c r="D392" s="98"/>
      <c r="E392" s="98"/>
      <c r="F392" s="98" t="str">
        <f>IF(Tabel1[[#This Row],[ID'#]]="","",+VLOOKUP(Tabel1[[#This Row],[ID'#]],'[1]Product overview'!$B:$P,2,FALSE))</f>
        <v/>
      </c>
      <c r="G392" s="2" t="str">
        <f>IF(Tabel1[[#This Row],[ID'#]]="","",+VLOOKUP(Tabel1[[#This Row],[ID'#]],'[1]Product overview'!$B:$P,5,FALSE))</f>
        <v/>
      </c>
      <c r="H392" s="2" t="str">
        <f>IF(Tabel1[[#This Row],[ID'#]]="","",+VLOOKUP(Tabel1[[#This Row],[ID'#]],'[1]Product overview'!$B:$P,8,FALSE))</f>
        <v/>
      </c>
      <c r="I392" s="2" t="str">
        <f>IF(Tabel1[[#This Row],[ID'#]]="","",+VLOOKUP(Tabel1[[#This Row],[ID'#]],'[1]Product overview'!$B:$P,9,FALSE))</f>
        <v/>
      </c>
      <c r="J392" s="2" t="str">
        <f>IF(Tabel1[[#This Row],[ID'#]]="","",+VLOOKUP(Tabel1[[#This Row],[ID'#]],'[1]Product overview'!$B:$P,10,FALSE))</f>
        <v/>
      </c>
      <c r="K392" s="2" t="str">
        <f>IF(Tabel1[[#This Row],[ID'#]]="","",+VLOOKUP(Tabel1[[#This Row],[ID'#]],'[1]Product overview'!$B:$P,11,FALSE))</f>
        <v/>
      </c>
      <c r="L392" s="2" t="str">
        <f>IF(Tabel1[[#This Row],[ID'#]]="","",+VLOOKUP(Tabel1[[#This Row],[ID'#]],'[1]Product overview'!$B:$P,12,FALSE))</f>
        <v/>
      </c>
      <c r="M392" s="2" t="str">
        <f>IF(Tabel1[[#This Row],[ID'#]]="","",+VLOOKUP(Tabel1[[#This Row],[ID'#]],'[1]Product overview'!$B:$P,13,FALSE))</f>
        <v/>
      </c>
      <c r="N392" s="2" t="str">
        <f>IF(Tabel1[[#This Row],[ID'#]]="","",+VLOOKUP(Tabel1[[#This Row],[ID'#]],'[1]Product overview'!$B:$P,14,FALSE))</f>
        <v/>
      </c>
      <c r="O392" s="2" t="str">
        <f>IF(Tabel1[[#This Row],[ID'#]]="","",+VLOOKUP(Tabel1[[#This Row],[ID'#]],'[1]Product overview'!$B:$P,15,FALSE))</f>
        <v/>
      </c>
    </row>
    <row r="393" spans="1:15">
      <c r="A393" s="98"/>
      <c r="B393" s="98"/>
      <c r="C393" s="119"/>
      <c r="D393" s="98"/>
      <c r="E393" s="98"/>
      <c r="F393" s="98" t="str">
        <f>IF(Tabel1[[#This Row],[ID'#]]="","",+VLOOKUP(Tabel1[[#This Row],[ID'#]],'[1]Product overview'!$B:$P,2,FALSE))</f>
        <v/>
      </c>
      <c r="G393" s="2" t="str">
        <f>IF(Tabel1[[#This Row],[ID'#]]="","",+VLOOKUP(Tabel1[[#This Row],[ID'#]],'[1]Product overview'!$B:$P,5,FALSE))</f>
        <v/>
      </c>
      <c r="H393" s="2" t="str">
        <f>IF(Tabel1[[#This Row],[ID'#]]="","",+VLOOKUP(Tabel1[[#This Row],[ID'#]],'[1]Product overview'!$B:$P,8,FALSE))</f>
        <v/>
      </c>
      <c r="I393" s="2" t="str">
        <f>IF(Tabel1[[#This Row],[ID'#]]="","",+VLOOKUP(Tabel1[[#This Row],[ID'#]],'[1]Product overview'!$B:$P,9,FALSE))</f>
        <v/>
      </c>
      <c r="J393" s="2" t="str">
        <f>IF(Tabel1[[#This Row],[ID'#]]="","",+VLOOKUP(Tabel1[[#This Row],[ID'#]],'[1]Product overview'!$B:$P,10,FALSE))</f>
        <v/>
      </c>
      <c r="K393" s="2" t="str">
        <f>IF(Tabel1[[#This Row],[ID'#]]="","",+VLOOKUP(Tabel1[[#This Row],[ID'#]],'[1]Product overview'!$B:$P,11,FALSE))</f>
        <v/>
      </c>
      <c r="L393" s="2" t="str">
        <f>IF(Tabel1[[#This Row],[ID'#]]="","",+VLOOKUP(Tabel1[[#This Row],[ID'#]],'[1]Product overview'!$B:$P,12,FALSE))</f>
        <v/>
      </c>
      <c r="M393" s="2" t="str">
        <f>IF(Tabel1[[#This Row],[ID'#]]="","",+VLOOKUP(Tabel1[[#This Row],[ID'#]],'[1]Product overview'!$B:$P,13,FALSE))</f>
        <v/>
      </c>
      <c r="N393" s="2" t="str">
        <f>IF(Tabel1[[#This Row],[ID'#]]="","",+VLOOKUP(Tabel1[[#This Row],[ID'#]],'[1]Product overview'!$B:$P,14,FALSE))</f>
        <v/>
      </c>
      <c r="O393" s="2" t="str">
        <f>IF(Tabel1[[#This Row],[ID'#]]="","",+VLOOKUP(Tabel1[[#This Row],[ID'#]],'[1]Product overview'!$B:$P,15,FALSE))</f>
        <v/>
      </c>
    </row>
    <row r="394" spans="1:15">
      <c r="A394" s="98"/>
      <c r="B394" s="98"/>
      <c r="C394" s="119"/>
      <c r="D394" s="98"/>
      <c r="E394" s="98"/>
      <c r="F394" s="98" t="str">
        <f>IF(Tabel1[[#This Row],[ID'#]]="","",+VLOOKUP(Tabel1[[#This Row],[ID'#]],'[1]Product overview'!$B:$P,2,FALSE))</f>
        <v/>
      </c>
      <c r="G394" s="2" t="str">
        <f>IF(Tabel1[[#This Row],[ID'#]]="","",+VLOOKUP(Tabel1[[#This Row],[ID'#]],'[1]Product overview'!$B:$P,5,FALSE))</f>
        <v/>
      </c>
      <c r="H394" s="2" t="str">
        <f>IF(Tabel1[[#This Row],[ID'#]]="","",+VLOOKUP(Tabel1[[#This Row],[ID'#]],'[1]Product overview'!$B:$P,8,FALSE))</f>
        <v/>
      </c>
      <c r="I394" s="2" t="str">
        <f>IF(Tabel1[[#This Row],[ID'#]]="","",+VLOOKUP(Tabel1[[#This Row],[ID'#]],'[1]Product overview'!$B:$P,9,FALSE))</f>
        <v/>
      </c>
      <c r="J394" s="2" t="str">
        <f>IF(Tabel1[[#This Row],[ID'#]]="","",+VLOOKUP(Tabel1[[#This Row],[ID'#]],'[1]Product overview'!$B:$P,10,FALSE))</f>
        <v/>
      </c>
      <c r="K394" s="2" t="str">
        <f>IF(Tabel1[[#This Row],[ID'#]]="","",+VLOOKUP(Tabel1[[#This Row],[ID'#]],'[1]Product overview'!$B:$P,11,FALSE))</f>
        <v/>
      </c>
      <c r="L394" s="2" t="str">
        <f>IF(Tabel1[[#This Row],[ID'#]]="","",+VLOOKUP(Tabel1[[#This Row],[ID'#]],'[1]Product overview'!$B:$P,12,FALSE))</f>
        <v/>
      </c>
      <c r="M394" s="2" t="str">
        <f>IF(Tabel1[[#This Row],[ID'#]]="","",+VLOOKUP(Tabel1[[#This Row],[ID'#]],'[1]Product overview'!$B:$P,13,FALSE))</f>
        <v/>
      </c>
      <c r="N394" s="2" t="str">
        <f>IF(Tabel1[[#This Row],[ID'#]]="","",+VLOOKUP(Tabel1[[#This Row],[ID'#]],'[1]Product overview'!$B:$P,14,FALSE))</f>
        <v/>
      </c>
      <c r="O394" s="2" t="str">
        <f>IF(Tabel1[[#This Row],[ID'#]]="","",+VLOOKUP(Tabel1[[#This Row],[ID'#]],'[1]Product overview'!$B:$P,15,FALSE))</f>
        <v/>
      </c>
    </row>
    <row r="395" spans="1:15">
      <c r="A395" s="98"/>
      <c r="B395" s="98"/>
      <c r="C395" s="119"/>
      <c r="D395" s="98"/>
      <c r="E395" s="98"/>
      <c r="F395" s="98" t="str">
        <f>IF(Tabel1[[#This Row],[ID'#]]="","",+VLOOKUP(Tabel1[[#This Row],[ID'#]],'[1]Product overview'!$B:$P,2,FALSE))</f>
        <v/>
      </c>
      <c r="G395" s="2" t="str">
        <f>IF(Tabel1[[#This Row],[ID'#]]="","",+VLOOKUP(Tabel1[[#This Row],[ID'#]],'[1]Product overview'!$B:$P,5,FALSE))</f>
        <v/>
      </c>
      <c r="H395" s="2" t="str">
        <f>IF(Tabel1[[#This Row],[ID'#]]="","",+VLOOKUP(Tabel1[[#This Row],[ID'#]],'[1]Product overview'!$B:$P,8,FALSE))</f>
        <v/>
      </c>
      <c r="I395" s="2" t="str">
        <f>IF(Tabel1[[#This Row],[ID'#]]="","",+VLOOKUP(Tabel1[[#This Row],[ID'#]],'[1]Product overview'!$B:$P,9,FALSE))</f>
        <v/>
      </c>
      <c r="J395" s="2" t="str">
        <f>IF(Tabel1[[#This Row],[ID'#]]="","",+VLOOKUP(Tabel1[[#This Row],[ID'#]],'[1]Product overview'!$B:$P,10,FALSE))</f>
        <v/>
      </c>
      <c r="K395" s="2" t="str">
        <f>IF(Tabel1[[#This Row],[ID'#]]="","",+VLOOKUP(Tabel1[[#This Row],[ID'#]],'[1]Product overview'!$B:$P,11,FALSE))</f>
        <v/>
      </c>
      <c r="L395" s="2" t="str">
        <f>IF(Tabel1[[#This Row],[ID'#]]="","",+VLOOKUP(Tabel1[[#This Row],[ID'#]],'[1]Product overview'!$B:$P,12,FALSE))</f>
        <v/>
      </c>
      <c r="M395" s="2" t="str">
        <f>IF(Tabel1[[#This Row],[ID'#]]="","",+VLOOKUP(Tabel1[[#This Row],[ID'#]],'[1]Product overview'!$B:$P,13,FALSE))</f>
        <v/>
      </c>
      <c r="N395" s="2" t="str">
        <f>IF(Tabel1[[#This Row],[ID'#]]="","",+VLOOKUP(Tabel1[[#This Row],[ID'#]],'[1]Product overview'!$B:$P,14,FALSE))</f>
        <v/>
      </c>
      <c r="O395" s="2" t="str">
        <f>IF(Tabel1[[#This Row],[ID'#]]="","",+VLOOKUP(Tabel1[[#This Row],[ID'#]],'[1]Product overview'!$B:$P,15,FALSE))</f>
        <v/>
      </c>
    </row>
    <row r="396" spans="1:15">
      <c r="A396" s="98"/>
      <c r="B396" s="98"/>
      <c r="C396" s="119"/>
      <c r="D396" s="98"/>
      <c r="E396" s="98"/>
      <c r="F396" s="98" t="str">
        <f>IF(Tabel1[[#This Row],[ID'#]]="","",+VLOOKUP(Tabel1[[#This Row],[ID'#]],'[1]Product overview'!$B:$P,2,FALSE))</f>
        <v/>
      </c>
      <c r="G396" s="2" t="str">
        <f>IF(Tabel1[[#This Row],[ID'#]]="","",+VLOOKUP(Tabel1[[#This Row],[ID'#]],'[1]Product overview'!$B:$P,5,FALSE))</f>
        <v/>
      </c>
      <c r="H396" s="2" t="str">
        <f>IF(Tabel1[[#This Row],[ID'#]]="","",+VLOOKUP(Tabel1[[#This Row],[ID'#]],'[1]Product overview'!$B:$P,8,FALSE))</f>
        <v/>
      </c>
      <c r="I396" s="2" t="str">
        <f>IF(Tabel1[[#This Row],[ID'#]]="","",+VLOOKUP(Tabel1[[#This Row],[ID'#]],'[1]Product overview'!$B:$P,9,FALSE))</f>
        <v/>
      </c>
      <c r="J396" s="2" t="str">
        <f>IF(Tabel1[[#This Row],[ID'#]]="","",+VLOOKUP(Tabel1[[#This Row],[ID'#]],'[1]Product overview'!$B:$P,10,FALSE))</f>
        <v/>
      </c>
      <c r="K396" s="2" t="str">
        <f>IF(Tabel1[[#This Row],[ID'#]]="","",+VLOOKUP(Tabel1[[#This Row],[ID'#]],'[1]Product overview'!$B:$P,11,FALSE))</f>
        <v/>
      </c>
      <c r="L396" s="2" t="str">
        <f>IF(Tabel1[[#This Row],[ID'#]]="","",+VLOOKUP(Tabel1[[#This Row],[ID'#]],'[1]Product overview'!$B:$P,12,FALSE))</f>
        <v/>
      </c>
      <c r="M396" s="2" t="str">
        <f>IF(Tabel1[[#This Row],[ID'#]]="","",+VLOOKUP(Tabel1[[#This Row],[ID'#]],'[1]Product overview'!$B:$P,13,FALSE))</f>
        <v/>
      </c>
      <c r="N396" s="2" t="str">
        <f>IF(Tabel1[[#This Row],[ID'#]]="","",+VLOOKUP(Tabel1[[#This Row],[ID'#]],'[1]Product overview'!$B:$P,14,FALSE))</f>
        <v/>
      </c>
      <c r="O396" s="2" t="str">
        <f>IF(Tabel1[[#This Row],[ID'#]]="","",+VLOOKUP(Tabel1[[#This Row],[ID'#]],'[1]Product overview'!$B:$P,15,FALSE))</f>
        <v/>
      </c>
    </row>
    <row r="397" spans="1:15">
      <c r="A397" s="98"/>
      <c r="B397" s="98"/>
      <c r="C397" s="119"/>
      <c r="D397" s="98"/>
      <c r="E397" s="98"/>
      <c r="F397" s="98" t="str">
        <f>IF(Tabel1[[#This Row],[ID'#]]="","",+VLOOKUP(Tabel1[[#This Row],[ID'#]],'[1]Product overview'!$B:$P,2,FALSE))</f>
        <v/>
      </c>
      <c r="G397" s="2" t="str">
        <f>IF(Tabel1[[#This Row],[ID'#]]="","",+VLOOKUP(Tabel1[[#This Row],[ID'#]],'[1]Product overview'!$B:$P,5,FALSE))</f>
        <v/>
      </c>
      <c r="H397" s="2" t="str">
        <f>IF(Tabel1[[#This Row],[ID'#]]="","",+VLOOKUP(Tabel1[[#This Row],[ID'#]],'[1]Product overview'!$B:$P,8,FALSE))</f>
        <v/>
      </c>
      <c r="I397" s="2" t="str">
        <f>IF(Tabel1[[#This Row],[ID'#]]="","",+VLOOKUP(Tabel1[[#This Row],[ID'#]],'[1]Product overview'!$B:$P,9,FALSE))</f>
        <v/>
      </c>
      <c r="J397" s="2" t="str">
        <f>IF(Tabel1[[#This Row],[ID'#]]="","",+VLOOKUP(Tabel1[[#This Row],[ID'#]],'[1]Product overview'!$B:$P,10,FALSE))</f>
        <v/>
      </c>
      <c r="K397" s="2" t="str">
        <f>IF(Tabel1[[#This Row],[ID'#]]="","",+VLOOKUP(Tabel1[[#This Row],[ID'#]],'[1]Product overview'!$B:$P,11,FALSE))</f>
        <v/>
      </c>
      <c r="L397" s="2" t="str">
        <f>IF(Tabel1[[#This Row],[ID'#]]="","",+VLOOKUP(Tabel1[[#This Row],[ID'#]],'[1]Product overview'!$B:$P,12,FALSE))</f>
        <v/>
      </c>
      <c r="M397" s="2" t="str">
        <f>IF(Tabel1[[#This Row],[ID'#]]="","",+VLOOKUP(Tabel1[[#This Row],[ID'#]],'[1]Product overview'!$B:$P,13,FALSE))</f>
        <v/>
      </c>
      <c r="N397" s="2" t="str">
        <f>IF(Tabel1[[#This Row],[ID'#]]="","",+VLOOKUP(Tabel1[[#This Row],[ID'#]],'[1]Product overview'!$B:$P,14,FALSE))</f>
        <v/>
      </c>
      <c r="O397" s="2" t="str">
        <f>IF(Tabel1[[#This Row],[ID'#]]="","",+VLOOKUP(Tabel1[[#This Row],[ID'#]],'[1]Product overview'!$B:$P,15,FALSE))</f>
        <v/>
      </c>
    </row>
    <row r="398" spans="1:15">
      <c r="A398" s="98"/>
      <c r="B398" s="98"/>
      <c r="C398" s="119"/>
      <c r="D398" s="98"/>
      <c r="E398" s="98"/>
      <c r="F398" s="98" t="str">
        <f>IF(Tabel1[[#This Row],[ID'#]]="","",+VLOOKUP(Tabel1[[#This Row],[ID'#]],'[1]Product overview'!$B:$P,2,FALSE))</f>
        <v/>
      </c>
      <c r="G398" s="2" t="str">
        <f>IF(Tabel1[[#This Row],[ID'#]]="","",+VLOOKUP(Tabel1[[#This Row],[ID'#]],'[1]Product overview'!$B:$P,5,FALSE))</f>
        <v/>
      </c>
      <c r="H398" s="2" t="str">
        <f>IF(Tabel1[[#This Row],[ID'#]]="","",+VLOOKUP(Tabel1[[#This Row],[ID'#]],'[1]Product overview'!$B:$P,8,FALSE))</f>
        <v/>
      </c>
      <c r="I398" s="2" t="str">
        <f>IF(Tabel1[[#This Row],[ID'#]]="","",+VLOOKUP(Tabel1[[#This Row],[ID'#]],'[1]Product overview'!$B:$P,9,FALSE))</f>
        <v/>
      </c>
      <c r="J398" s="2" t="str">
        <f>IF(Tabel1[[#This Row],[ID'#]]="","",+VLOOKUP(Tabel1[[#This Row],[ID'#]],'[1]Product overview'!$B:$P,10,FALSE))</f>
        <v/>
      </c>
      <c r="K398" s="2" t="str">
        <f>IF(Tabel1[[#This Row],[ID'#]]="","",+VLOOKUP(Tabel1[[#This Row],[ID'#]],'[1]Product overview'!$B:$P,11,FALSE))</f>
        <v/>
      </c>
      <c r="L398" s="2" t="str">
        <f>IF(Tabel1[[#This Row],[ID'#]]="","",+VLOOKUP(Tabel1[[#This Row],[ID'#]],'[1]Product overview'!$B:$P,12,FALSE))</f>
        <v/>
      </c>
      <c r="M398" s="2" t="str">
        <f>IF(Tabel1[[#This Row],[ID'#]]="","",+VLOOKUP(Tabel1[[#This Row],[ID'#]],'[1]Product overview'!$B:$P,13,FALSE))</f>
        <v/>
      </c>
      <c r="N398" s="2" t="str">
        <f>IF(Tabel1[[#This Row],[ID'#]]="","",+VLOOKUP(Tabel1[[#This Row],[ID'#]],'[1]Product overview'!$B:$P,14,FALSE))</f>
        <v/>
      </c>
      <c r="O398" s="2" t="str">
        <f>IF(Tabel1[[#This Row],[ID'#]]="","",+VLOOKUP(Tabel1[[#This Row],[ID'#]],'[1]Product overview'!$B:$P,15,FALSE))</f>
        <v/>
      </c>
    </row>
    <row r="399" spans="1:15">
      <c r="A399" s="98"/>
      <c r="B399" s="98"/>
      <c r="C399" s="119"/>
      <c r="D399" s="98"/>
      <c r="E399" s="98"/>
      <c r="F399" s="98" t="str">
        <f>IF(Tabel1[[#This Row],[ID'#]]="","",+VLOOKUP(Tabel1[[#This Row],[ID'#]],'[1]Product overview'!$B:$P,2,FALSE))</f>
        <v/>
      </c>
      <c r="G399" s="2" t="str">
        <f>IF(Tabel1[[#This Row],[ID'#]]="","",+VLOOKUP(Tabel1[[#This Row],[ID'#]],'[1]Product overview'!$B:$P,5,FALSE))</f>
        <v/>
      </c>
      <c r="H399" s="2" t="str">
        <f>IF(Tabel1[[#This Row],[ID'#]]="","",+VLOOKUP(Tabel1[[#This Row],[ID'#]],'[1]Product overview'!$B:$P,8,FALSE))</f>
        <v/>
      </c>
      <c r="I399" s="2" t="str">
        <f>IF(Tabel1[[#This Row],[ID'#]]="","",+VLOOKUP(Tabel1[[#This Row],[ID'#]],'[1]Product overview'!$B:$P,9,FALSE))</f>
        <v/>
      </c>
      <c r="J399" s="2" t="str">
        <f>IF(Tabel1[[#This Row],[ID'#]]="","",+VLOOKUP(Tabel1[[#This Row],[ID'#]],'[1]Product overview'!$B:$P,10,FALSE))</f>
        <v/>
      </c>
      <c r="K399" s="2" t="str">
        <f>IF(Tabel1[[#This Row],[ID'#]]="","",+VLOOKUP(Tabel1[[#This Row],[ID'#]],'[1]Product overview'!$B:$P,11,FALSE))</f>
        <v/>
      </c>
      <c r="L399" s="2" t="str">
        <f>IF(Tabel1[[#This Row],[ID'#]]="","",+VLOOKUP(Tabel1[[#This Row],[ID'#]],'[1]Product overview'!$B:$P,12,FALSE))</f>
        <v/>
      </c>
      <c r="M399" s="2" t="str">
        <f>IF(Tabel1[[#This Row],[ID'#]]="","",+VLOOKUP(Tabel1[[#This Row],[ID'#]],'[1]Product overview'!$B:$P,13,FALSE))</f>
        <v/>
      </c>
      <c r="N399" s="2" t="str">
        <f>IF(Tabel1[[#This Row],[ID'#]]="","",+VLOOKUP(Tabel1[[#This Row],[ID'#]],'[1]Product overview'!$B:$P,14,FALSE))</f>
        <v/>
      </c>
      <c r="O399" s="2" t="str">
        <f>IF(Tabel1[[#This Row],[ID'#]]="","",+VLOOKUP(Tabel1[[#This Row],[ID'#]],'[1]Product overview'!$B:$P,15,FALSE))</f>
        <v/>
      </c>
    </row>
    <row r="400" spans="1:15">
      <c r="A400" s="98"/>
      <c r="B400" s="98"/>
      <c r="C400" s="119"/>
      <c r="D400" s="98"/>
      <c r="E400" s="98"/>
      <c r="F400" s="98" t="str">
        <f>IF(Tabel1[[#This Row],[ID'#]]="","",+VLOOKUP(Tabel1[[#This Row],[ID'#]],'[1]Product overview'!$B:$P,2,FALSE))</f>
        <v/>
      </c>
      <c r="G400" s="2" t="str">
        <f>IF(Tabel1[[#This Row],[ID'#]]="","",+VLOOKUP(Tabel1[[#This Row],[ID'#]],'[1]Product overview'!$B:$P,5,FALSE))</f>
        <v/>
      </c>
      <c r="H400" s="2" t="str">
        <f>IF(Tabel1[[#This Row],[ID'#]]="","",+VLOOKUP(Tabel1[[#This Row],[ID'#]],'[1]Product overview'!$B:$P,8,FALSE))</f>
        <v/>
      </c>
      <c r="I400" s="2" t="str">
        <f>IF(Tabel1[[#This Row],[ID'#]]="","",+VLOOKUP(Tabel1[[#This Row],[ID'#]],'[1]Product overview'!$B:$P,9,FALSE))</f>
        <v/>
      </c>
      <c r="J400" s="2" t="str">
        <f>IF(Tabel1[[#This Row],[ID'#]]="","",+VLOOKUP(Tabel1[[#This Row],[ID'#]],'[1]Product overview'!$B:$P,10,FALSE))</f>
        <v/>
      </c>
      <c r="K400" s="2" t="str">
        <f>IF(Tabel1[[#This Row],[ID'#]]="","",+VLOOKUP(Tabel1[[#This Row],[ID'#]],'[1]Product overview'!$B:$P,11,FALSE))</f>
        <v/>
      </c>
      <c r="L400" s="2" t="str">
        <f>IF(Tabel1[[#This Row],[ID'#]]="","",+VLOOKUP(Tabel1[[#This Row],[ID'#]],'[1]Product overview'!$B:$P,12,FALSE))</f>
        <v/>
      </c>
      <c r="M400" s="2" t="str">
        <f>IF(Tabel1[[#This Row],[ID'#]]="","",+VLOOKUP(Tabel1[[#This Row],[ID'#]],'[1]Product overview'!$B:$P,13,FALSE))</f>
        <v/>
      </c>
      <c r="N400" s="2" t="str">
        <f>IF(Tabel1[[#This Row],[ID'#]]="","",+VLOOKUP(Tabel1[[#This Row],[ID'#]],'[1]Product overview'!$B:$P,14,FALSE))</f>
        <v/>
      </c>
      <c r="O400" s="2" t="str">
        <f>IF(Tabel1[[#This Row],[ID'#]]="","",+VLOOKUP(Tabel1[[#This Row],[ID'#]],'[1]Product overview'!$B:$P,15,FALSE))</f>
        <v/>
      </c>
    </row>
    <row r="401" spans="1:15">
      <c r="A401" s="98"/>
      <c r="B401" s="98"/>
      <c r="C401" s="119"/>
      <c r="D401" s="98"/>
      <c r="E401" s="98"/>
      <c r="F401" s="98" t="str">
        <f>IF(Tabel1[[#This Row],[ID'#]]="","",+VLOOKUP(Tabel1[[#This Row],[ID'#]],'[1]Product overview'!$B:$P,2,FALSE))</f>
        <v/>
      </c>
      <c r="G401" s="2" t="str">
        <f>IF(Tabel1[[#This Row],[ID'#]]="","",+VLOOKUP(Tabel1[[#This Row],[ID'#]],'[1]Product overview'!$B:$P,5,FALSE))</f>
        <v/>
      </c>
      <c r="H401" s="2" t="str">
        <f>IF(Tabel1[[#This Row],[ID'#]]="","",+VLOOKUP(Tabel1[[#This Row],[ID'#]],'[1]Product overview'!$B:$P,8,FALSE))</f>
        <v/>
      </c>
      <c r="I401" s="2" t="str">
        <f>IF(Tabel1[[#This Row],[ID'#]]="","",+VLOOKUP(Tabel1[[#This Row],[ID'#]],'[1]Product overview'!$B:$P,9,FALSE))</f>
        <v/>
      </c>
      <c r="J401" s="2" t="str">
        <f>IF(Tabel1[[#This Row],[ID'#]]="","",+VLOOKUP(Tabel1[[#This Row],[ID'#]],'[1]Product overview'!$B:$P,10,FALSE))</f>
        <v/>
      </c>
      <c r="K401" s="2" t="str">
        <f>IF(Tabel1[[#This Row],[ID'#]]="","",+VLOOKUP(Tabel1[[#This Row],[ID'#]],'[1]Product overview'!$B:$P,11,FALSE))</f>
        <v/>
      </c>
      <c r="L401" s="2" t="str">
        <f>IF(Tabel1[[#This Row],[ID'#]]="","",+VLOOKUP(Tabel1[[#This Row],[ID'#]],'[1]Product overview'!$B:$P,12,FALSE))</f>
        <v/>
      </c>
      <c r="M401" s="2" t="str">
        <f>IF(Tabel1[[#This Row],[ID'#]]="","",+VLOOKUP(Tabel1[[#This Row],[ID'#]],'[1]Product overview'!$B:$P,13,FALSE))</f>
        <v/>
      </c>
      <c r="N401" s="2" t="str">
        <f>IF(Tabel1[[#This Row],[ID'#]]="","",+VLOOKUP(Tabel1[[#This Row],[ID'#]],'[1]Product overview'!$B:$P,14,FALSE))</f>
        <v/>
      </c>
      <c r="O401" s="2" t="str">
        <f>IF(Tabel1[[#This Row],[ID'#]]="","",+VLOOKUP(Tabel1[[#This Row],[ID'#]],'[1]Product overview'!$B:$P,15,FALSE))</f>
        <v/>
      </c>
    </row>
    <row r="402" spans="1:15">
      <c r="A402" s="98"/>
      <c r="B402" s="98"/>
      <c r="C402" s="119"/>
      <c r="D402" s="98"/>
      <c r="E402" s="98"/>
      <c r="F402" s="98" t="str">
        <f>IF(Tabel1[[#This Row],[ID'#]]="","",+VLOOKUP(Tabel1[[#This Row],[ID'#]],'[1]Product overview'!$B:$P,2,FALSE))</f>
        <v/>
      </c>
      <c r="G402" s="2" t="str">
        <f>IF(Tabel1[[#This Row],[ID'#]]="","",+VLOOKUP(Tabel1[[#This Row],[ID'#]],'[1]Product overview'!$B:$P,5,FALSE))</f>
        <v/>
      </c>
      <c r="H402" s="2" t="str">
        <f>IF(Tabel1[[#This Row],[ID'#]]="","",+VLOOKUP(Tabel1[[#This Row],[ID'#]],'[1]Product overview'!$B:$P,8,FALSE))</f>
        <v/>
      </c>
      <c r="I402" s="2" t="str">
        <f>IF(Tabel1[[#This Row],[ID'#]]="","",+VLOOKUP(Tabel1[[#This Row],[ID'#]],'[1]Product overview'!$B:$P,9,FALSE))</f>
        <v/>
      </c>
      <c r="J402" s="2" t="str">
        <f>IF(Tabel1[[#This Row],[ID'#]]="","",+VLOOKUP(Tabel1[[#This Row],[ID'#]],'[1]Product overview'!$B:$P,10,FALSE))</f>
        <v/>
      </c>
      <c r="K402" s="2" t="str">
        <f>IF(Tabel1[[#This Row],[ID'#]]="","",+VLOOKUP(Tabel1[[#This Row],[ID'#]],'[1]Product overview'!$B:$P,11,FALSE))</f>
        <v/>
      </c>
      <c r="L402" s="2" t="str">
        <f>IF(Tabel1[[#This Row],[ID'#]]="","",+VLOOKUP(Tabel1[[#This Row],[ID'#]],'[1]Product overview'!$B:$P,12,FALSE))</f>
        <v/>
      </c>
      <c r="M402" s="2" t="str">
        <f>IF(Tabel1[[#This Row],[ID'#]]="","",+VLOOKUP(Tabel1[[#This Row],[ID'#]],'[1]Product overview'!$B:$P,13,FALSE))</f>
        <v/>
      </c>
      <c r="N402" s="2" t="str">
        <f>IF(Tabel1[[#This Row],[ID'#]]="","",+VLOOKUP(Tabel1[[#This Row],[ID'#]],'[1]Product overview'!$B:$P,14,FALSE))</f>
        <v/>
      </c>
      <c r="O402" s="2" t="str">
        <f>IF(Tabel1[[#This Row],[ID'#]]="","",+VLOOKUP(Tabel1[[#This Row],[ID'#]],'[1]Product overview'!$B:$P,15,FALSE))</f>
        <v/>
      </c>
    </row>
    <row r="403" spans="1:15">
      <c r="A403" s="98"/>
      <c r="B403" s="98"/>
      <c r="C403" s="119"/>
      <c r="D403" s="98"/>
      <c r="E403" s="98"/>
      <c r="F403" s="98" t="str">
        <f>IF(Tabel1[[#This Row],[ID'#]]="","",+VLOOKUP(Tabel1[[#This Row],[ID'#]],'[1]Product overview'!$B:$P,2,FALSE))</f>
        <v/>
      </c>
      <c r="G403" s="2" t="str">
        <f>IF(Tabel1[[#This Row],[ID'#]]="","",+VLOOKUP(Tabel1[[#This Row],[ID'#]],'[1]Product overview'!$B:$P,5,FALSE))</f>
        <v/>
      </c>
      <c r="H403" s="2" t="str">
        <f>IF(Tabel1[[#This Row],[ID'#]]="","",+VLOOKUP(Tabel1[[#This Row],[ID'#]],'[1]Product overview'!$B:$P,8,FALSE))</f>
        <v/>
      </c>
      <c r="I403" s="2" t="str">
        <f>IF(Tabel1[[#This Row],[ID'#]]="","",+VLOOKUP(Tabel1[[#This Row],[ID'#]],'[1]Product overview'!$B:$P,9,FALSE))</f>
        <v/>
      </c>
      <c r="J403" s="2" t="str">
        <f>IF(Tabel1[[#This Row],[ID'#]]="","",+VLOOKUP(Tabel1[[#This Row],[ID'#]],'[1]Product overview'!$B:$P,10,FALSE))</f>
        <v/>
      </c>
      <c r="K403" s="2" t="str">
        <f>IF(Tabel1[[#This Row],[ID'#]]="","",+VLOOKUP(Tabel1[[#This Row],[ID'#]],'[1]Product overview'!$B:$P,11,FALSE))</f>
        <v/>
      </c>
      <c r="L403" s="2" t="str">
        <f>IF(Tabel1[[#This Row],[ID'#]]="","",+VLOOKUP(Tabel1[[#This Row],[ID'#]],'[1]Product overview'!$B:$P,12,FALSE))</f>
        <v/>
      </c>
      <c r="M403" s="2" t="str">
        <f>IF(Tabel1[[#This Row],[ID'#]]="","",+VLOOKUP(Tabel1[[#This Row],[ID'#]],'[1]Product overview'!$B:$P,13,FALSE))</f>
        <v/>
      </c>
      <c r="N403" s="2" t="str">
        <f>IF(Tabel1[[#This Row],[ID'#]]="","",+VLOOKUP(Tabel1[[#This Row],[ID'#]],'[1]Product overview'!$B:$P,14,FALSE))</f>
        <v/>
      </c>
      <c r="O403" s="2" t="str">
        <f>IF(Tabel1[[#This Row],[ID'#]]="","",+VLOOKUP(Tabel1[[#This Row],[ID'#]],'[1]Product overview'!$B:$P,15,FALSE))</f>
        <v/>
      </c>
    </row>
    <row r="404" spans="1:15">
      <c r="A404" s="98"/>
      <c r="B404" s="98"/>
      <c r="C404" s="119"/>
      <c r="D404" s="98"/>
      <c r="E404" s="98"/>
      <c r="F404" s="98" t="str">
        <f>IF(Tabel1[[#This Row],[ID'#]]="","",+VLOOKUP(Tabel1[[#This Row],[ID'#]],'[1]Product overview'!$B:$P,2,FALSE))</f>
        <v/>
      </c>
      <c r="G404" s="2" t="str">
        <f>IF(Tabel1[[#This Row],[ID'#]]="","",+VLOOKUP(Tabel1[[#This Row],[ID'#]],'[1]Product overview'!$B:$P,5,FALSE))</f>
        <v/>
      </c>
      <c r="H404" s="2" t="str">
        <f>IF(Tabel1[[#This Row],[ID'#]]="","",+VLOOKUP(Tabel1[[#This Row],[ID'#]],'[1]Product overview'!$B:$P,8,FALSE))</f>
        <v/>
      </c>
      <c r="I404" s="2" t="str">
        <f>IF(Tabel1[[#This Row],[ID'#]]="","",+VLOOKUP(Tabel1[[#This Row],[ID'#]],'[1]Product overview'!$B:$P,9,FALSE))</f>
        <v/>
      </c>
      <c r="J404" s="2" t="str">
        <f>IF(Tabel1[[#This Row],[ID'#]]="","",+VLOOKUP(Tabel1[[#This Row],[ID'#]],'[1]Product overview'!$B:$P,10,FALSE))</f>
        <v/>
      </c>
      <c r="K404" s="2" t="str">
        <f>IF(Tabel1[[#This Row],[ID'#]]="","",+VLOOKUP(Tabel1[[#This Row],[ID'#]],'[1]Product overview'!$B:$P,11,FALSE))</f>
        <v/>
      </c>
      <c r="L404" s="2" t="str">
        <f>IF(Tabel1[[#This Row],[ID'#]]="","",+VLOOKUP(Tabel1[[#This Row],[ID'#]],'[1]Product overview'!$B:$P,12,FALSE))</f>
        <v/>
      </c>
      <c r="M404" s="2" t="str">
        <f>IF(Tabel1[[#This Row],[ID'#]]="","",+VLOOKUP(Tabel1[[#This Row],[ID'#]],'[1]Product overview'!$B:$P,13,FALSE))</f>
        <v/>
      </c>
      <c r="N404" s="2" t="str">
        <f>IF(Tabel1[[#This Row],[ID'#]]="","",+VLOOKUP(Tabel1[[#This Row],[ID'#]],'[1]Product overview'!$B:$P,14,FALSE))</f>
        <v/>
      </c>
      <c r="O404" s="2" t="str">
        <f>IF(Tabel1[[#This Row],[ID'#]]="","",+VLOOKUP(Tabel1[[#This Row],[ID'#]],'[1]Product overview'!$B:$P,15,FALSE))</f>
        <v/>
      </c>
    </row>
    <row r="405" spans="1:15">
      <c r="A405" s="98"/>
      <c r="B405" s="98"/>
      <c r="C405" s="119"/>
      <c r="D405" s="98"/>
      <c r="E405" s="98"/>
      <c r="F405" s="98" t="str">
        <f>IF(Tabel1[[#This Row],[ID'#]]="","",+VLOOKUP(Tabel1[[#This Row],[ID'#]],'[1]Product overview'!$B:$P,2,FALSE))</f>
        <v/>
      </c>
      <c r="G405" s="2" t="str">
        <f>IF(Tabel1[[#This Row],[ID'#]]="","",+VLOOKUP(Tabel1[[#This Row],[ID'#]],'[1]Product overview'!$B:$P,5,FALSE))</f>
        <v/>
      </c>
      <c r="H405" s="2" t="str">
        <f>IF(Tabel1[[#This Row],[ID'#]]="","",+VLOOKUP(Tabel1[[#This Row],[ID'#]],'[1]Product overview'!$B:$P,8,FALSE))</f>
        <v/>
      </c>
      <c r="I405" s="2" t="str">
        <f>IF(Tabel1[[#This Row],[ID'#]]="","",+VLOOKUP(Tabel1[[#This Row],[ID'#]],'[1]Product overview'!$B:$P,9,FALSE))</f>
        <v/>
      </c>
      <c r="J405" s="2" t="str">
        <f>IF(Tabel1[[#This Row],[ID'#]]="","",+VLOOKUP(Tabel1[[#This Row],[ID'#]],'[1]Product overview'!$B:$P,10,FALSE))</f>
        <v/>
      </c>
      <c r="K405" s="2" t="str">
        <f>IF(Tabel1[[#This Row],[ID'#]]="","",+VLOOKUP(Tabel1[[#This Row],[ID'#]],'[1]Product overview'!$B:$P,11,FALSE))</f>
        <v/>
      </c>
      <c r="L405" s="2" t="str">
        <f>IF(Tabel1[[#This Row],[ID'#]]="","",+VLOOKUP(Tabel1[[#This Row],[ID'#]],'[1]Product overview'!$B:$P,12,FALSE))</f>
        <v/>
      </c>
      <c r="M405" s="2" t="str">
        <f>IF(Tabel1[[#This Row],[ID'#]]="","",+VLOOKUP(Tabel1[[#This Row],[ID'#]],'[1]Product overview'!$B:$P,13,FALSE))</f>
        <v/>
      </c>
      <c r="N405" s="2" t="str">
        <f>IF(Tabel1[[#This Row],[ID'#]]="","",+VLOOKUP(Tabel1[[#This Row],[ID'#]],'[1]Product overview'!$B:$P,14,FALSE))</f>
        <v/>
      </c>
      <c r="O405" s="2" t="str">
        <f>IF(Tabel1[[#This Row],[ID'#]]="","",+VLOOKUP(Tabel1[[#This Row],[ID'#]],'[1]Product overview'!$B:$P,15,FALSE))</f>
        <v/>
      </c>
    </row>
    <row r="406" spans="1:15">
      <c r="A406" s="98"/>
      <c r="B406" s="98"/>
      <c r="C406" s="119"/>
      <c r="D406" s="98"/>
      <c r="E406" s="98"/>
      <c r="F406" s="98" t="str">
        <f>IF(Tabel1[[#This Row],[ID'#]]="","",+VLOOKUP(Tabel1[[#This Row],[ID'#]],'[1]Product overview'!$B:$P,2,FALSE))</f>
        <v/>
      </c>
      <c r="G406" s="2" t="str">
        <f>IF(Tabel1[[#This Row],[ID'#]]="","",+VLOOKUP(Tabel1[[#This Row],[ID'#]],'[1]Product overview'!$B:$P,5,FALSE))</f>
        <v/>
      </c>
      <c r="H406" s="2" t="str">
        <f>IF(Tabel1[[#This Row],[ID'#]]="","",+VLOOKUP(Tabel1[[#This Row],[ID'#]],'[1]Product overview'!$B:$P,8,FALSE))</f>
        <v/>
      </c>
      <c r="I406" s="2" t="str">
        <f>IF(Tabel1[[#This Row],[ID'#]]="","",+VLOOKUP(Tabel1[[#This Row],[ID'#]],'[1]Product overview'!$B:$P,9,FALSE))</f>
        <v/>
      </c>
      <c r="J406" s="2" t="str">
        <f>IF(Tabel1[[#This Row],[ID'#]]="","",+VLOOKUP(Tabel1[[#This Row],[ID'#]],'[1]Product overview'!$B:$P,10,FALSE))</f>
        <v/>
      </c>
      <c r="K406" s="2" t="str">
        <f>IF(Tabel1[[#This Row],[ID'#]]="","",+VLOOKUP(Tabel1[[#This Row],[ID'#]],'[1]Product overview'!$B:$P,11,FALSE))</f>
        <v/>
      </c>
      <c r="L406" s="2" t="str">
        <f>IF(Tabel1[[#This Row],[ID'#]]="","",+VLOOKUP(Tabel1[[#This Row],[ID'#]],'[1]Product overview'!$B:$P,12,FALSE))</f>
        <v/>
      </c>
      <c r="M406" s="2" t="str">
        <f>IF(Tabel1[[#This Row],[ID'#]]="","",+VLOOKUP(Tabel1[[#This Row],[ID'#]],'[1]Product overview'!$B:$P,13,FALSE))</f>
        <v/>
      </c>
      <c r="N406" s="2" t="str">
        <f>IF(Tabel1[[#This Row],[ID'#]]="","",+VLOOKUP(Tabel1[[#This Row],[ID'#]],'[1]Product overview'!$B:$P,14,FALSE))</f>
        <v/>
      </c>
      <c r="O406" s="2" t="str">
        <f>IF(Tabel1[[#This Row],[ID'#]]="","",+VLOOKUP(Tabel1[[#This Row],[ID'#]],'[1]Product overview'!$B:$P,15,FALSE))</f>
        <v/>
      </c>
    </row>
    <row r="407" spans="1:15">
      <c r="A407" s="98"/>
      <c r="B407" s="98"/>
      <c r="C407" s="119"/>
      <c r="D407" s="98"/>
      <c r="E407" s="98"/>
      <c r="F407" s="98" t="str">
        <f>IF(Tabel1[[#This Row],[ID'#]]="","",+VLOOKUP(Tabel1[[#This Row],[ID'#]],'[1]Product overview'!$B:$P,2,FALSE))</f>
        <v/>
      </c>
      <c r="G407" s="2" t="str">
        <f>IF(Tabel1[[#This Row],[ID'#]]="","",+VLOOKUP(Tabel1[[#This Row],[ID'#]],'[1]Product overview'!$B:$P,5,FALSE))</f>
        <v/>
      </c>
      <c r="H407" s="2" t="str">
        <f>IF(Tabel1[[#This Row],[ID'#]]="","",+VLOOKUP(Tabel1[[#This Row],[ID'#]],'[1]Product overview'!$B:$P,8,FALSE))</f>
        <v/>
      </c>
      <c r="I407" s="2" t="str">
        <f>IF(Tabel1[[#This Row],[ID'#]]="","",+VLOOKUP(Tabel1[[#This Row],[ID'#]],'[1]Product overview'!$B:$P,9,FALSE))</f>
        <v/>
      </c>
      <c r="J407" s="2" t="str">
        <f>IF(Tabel1[[#This Row],[ID'#]]="","",+VLOOKUP(Tabel1[[#This Row],[ID'#]],'[1]Product overview'!$B:$P,10,FALSE))</f>
        <v/>
      </c>
      <c r="K407" s="2" t="str">
        <f>IF(Tabel1[[#This Row],[ID'#]]="","",+VLOOKUP(Tabel1[[#This Row],[ID'#]],'[1]Product overview'!$B:$P,11,FALSE))</f>
        <v/>
      </c>
      <c r="L407" s="2" t="str">
        <f>IF(Tabel1[[#This Row],[ID'#]]="","",+VLOOKUP(Tabel1[[#This Row],[ID'#]],'[1]Product overview'!$B:$P,12,FALSE))</f>
        <v/>
      </c>
      <c r="M407" s="2" t="str">
        <f>IF(Tabel1[[#This Row],[ID'#]]="","",+VLOOKUP(Tabel1[[#This Row],[ID'#]],'[1]Product overview'!$B:$P,13,FALSE))</f>
        <v/>
      </c>
      <c r="N407" s="2" t="str">
        <f>IF(Tabel1[[#This Row],[ID'#]]="","",+VLOOKUP(Tabel1[[#This Row],[ID'#]],'[1]Product overview'!$B:$P,14,FALSE))</f>
        <v/>
      </c>
      <c r="O407" s="2" t="str">
        <f>IF(Tabel1[[#This Row],[ID'#]]="","",+VLOOKUP(Tabel1[[#This Row],[ID'#]],'[1]Product overview'!$B:$P,15,FALSE))</f>
        <v/>
      </c>
    </row>
    <row r="408" spans="1:15">
      <c r="A408" s="98"/>
      <c r="B408" s="98"/>
      <c r="C408" s="119"/>
      <c r="D408" s="98"/>
      <c r="E408" s="98"/>
      <c r="F408" s="98" t="str">
        <f>IF(Tabel1[[#This Row],[ID'#]]="","",+VLOOKUP(Tabel1[[#This Row],[ID'#]],'[1]Product overview'!$B:$P,2,FALSE))</f>
        <v/>
      </c>
      <c r="G408" s="2" t="str">
        <f>IF(Tabel1[[#This Row],[ID'#]]="","",+VLOOKUP(Tabel1[[#This Row],[ID'#]],'[1]Product overview'!$B:$P,5,FALSE))</f>
        <v/>
      </c>
      <c r="H408" s="2" t="str">
        <f>IF(Tabel1[[#This Row],[ID'#]]="","",+VLOOKUP(Tabel1[[#This Row],[ID'#]],'[1]Product overview'!$B:$P,8,FALSE))</f>
        <v/>
      </c>
      <c r="I408" s="2" t="str">
        <f>IF(Tabel1[[#This Row],[ID'#]]="","",+VLOOKUP(Tabel1[[#This Row],[ID'#]],'[1]Product overview'!$B:$P,9,FALSE))</f>
        <v/>
      </c>
      <c r="J408" s="2" t="str">
        <f>IF(Tabel1[[#This Row],[ID'#]]="","",+VLOOKUP(Tabel1[[#This Row],[ID'#]],'[1]Product overview'!$B:$P,10,FALSE))</f>
        <v/>
      </c>
      <c r="K408" s="2" t="str">
        <f>IF(Tabel1[[#This Row],[ID'#]]="","",+VLOOKUP(Tabel1[[#This Row],[ID'#]],'[1]Product overview'!$B:$P,11,FALSE))</f>
        <v/>
      </c>
      <c r="L408" s="2" t="str">
        <f>IF(Tabel1[[#This Row],[ID'#]]="","",+VLOOKUP(Tabel1[[#This Row],[ID'#]],'[1]Product overview'!$B:$P,12,FALSE))</f>
        <v/>
      </c>
      <c r="M408" s="2" t="str">
        <f>IF(Tabel1[[#This Row],[ID'#]]="","",+VLOOKUP(Tabel1[[#This Row],[ID'#]],'[1]Product overview'!$B:$P,13,FALSE))</f>
        <v/>
      </c>
      <c r="N408" s="2" t="str">
        <f>IF(Tabel1[[#This Row],[ID'#]]="","",+VLOOKUP(Tabel1[[#This Row],[ID'#]],'[1]Product overview'!$B:$P,14,FALSE))</f>
        <v/>
      </c>
      <c r="O408" s="2" t="str">
        <f>IF(Tabel1[[#This Row],[ID'#]]="","",+VLOOKUP(Tabel1[[#This Row],[ID'#]],'[1]Product overview'!$B:$P,15,FALSE))</f>
        <v/>
      </c>
    </row>
    <row r="409" spans="1:15">
      <c r="A409" s="98"/>
      <c r="B409" s="98"/>
      <c r="C409" s="119"/>
      <c r="D409" s="98"/>
      <c r="E409" s="98"/>
      <c r="F409" s="98" t="str">
        <f>IF(Tabel1[[#This Row],[ID'#]]="","",+VLOOKUP(Tabel1[[#This Row],[ID'#]],'[1]Product overview'!$B:$P,2,FALSE))</f>
        <v/>
      </c>
      <c r="G409" s="2" t="str">
        <f>IF(Tabel1[[#This Row],[ID'#]]="","",+VLOOKUP(Tabel1[[#This Row],[ID'#]],'[1]Product overview'!$B:$P,5,FALSE))</f>
        <v/>
      </c>
      <c r="H409" s="2" t="str">
        <f>IF(Tabel1[[#This Row],[ID'#]]="","",+VLOOKUP(Tabel1[[#This Row],[ID'#]],'[1]Product overview'!$B:$P,8,FALSE))</f>
        <v/>
      </c>
      <c r="I409" s="2" t="str">
        <f>IF(Tabel1[[#This Row],[ID'#]]="","",+VLOOKUP(Tabel1[[#This Row],[ID'#]],'[1]Product overview'!$B:$P,9,FALSE))</f>
        <v/>
      </c>
      <c r="J409" s="2" t="str">
        <f>IF(Tabel1[[#This Row],[ID'#]]="","",+VLOOKUP(Tabel1[[#This Row],[ID'#]],'[1]Product overview'!$B:$P,10,FALSE))</f>
        <v/>
      </c>
      <c r="K409" s="2" t="str">
        <f>IF(Tabel1[[#This Row],[ID'#]]="","",+VLOOKUP(Tabel1[[#This Row],[ID'#]],'[1]Product overview'!$B:$P,11,FALSE))</f>
        <v/>
      </c>
      <c r="L409" s="2" t="str">
        <f>IF(Tabel1[[#This Row],[ID'#]]="","",+VLOOKUP(Tabel1[[#This Row],[ID'#]],'[1]Product overview'!$B:$P,12,FALSE))</f>
        <v/>
      </c>
      <c r="M409" s="2" t="str">
        <f>IF(Tabel1[[#This Row],[ID'#]]="","",+VLOOKUP(Tabel1[[#This Row],[ID'#]],'[1]Product overview'!$B:$P,13,FALSE))</f>
        <v/>
      </c>
      <c r="N409" s="2" t="str">
        <f>IF(Tabel1[[#This Row],[ID'#]]="","",+VLOOKUP(Tabel1[[#This Row],[ID'#]],'[1]Product overview'!$B:$P,14,FALSE))</f>
        <v/>
      </c>
      <c r="O409" s="2" t="str">
        <f>IF(Tabel1[[#This Row],[ID'#]]="","",+VLOOKUP(Tabel1[[#This Row],[ID'#]],'[1]Product overview'!$B:$P,15,FALSE))</f>
        <v/>
      </c>
    </row>
    <row r="410" spans="1:15">
      <c r="A410" s="98"/>
      <c r="B410" s="98"/>
      <c r="C410" s="119"/>
      <c r="D410" s="98"/>
      <c r="E410" s="98"/>
      <c r="F410" s="98" t="str">
        <f>IF(Tabel1[[#This Row],[ID'#]]="","",+VLOOKUP(Tabel1[[#This Row],[ID'#]],'[1]Product overview'!$B:$P,2,FALSE))</f>
        <v/>
      </c>
      <c r="G410" s="2" t="str">
        <f>IF(Tabel1[[#This Row],[ID'#]]="","",+VLOOKUP(Tabel1[[#This Row],[ID'#]],'[1]Product overview'!$B:$P,5,FALSE))</f>
        <v/>
      </c>
      <c r="H410" s="2" t="str">
        <f>IF(Tabel1[[#This Row],[ID'#]]="","",+VLOOKUP(Tabel1[[#This Row],[ID'#]],'[1]Product overview'!$B:$P,8,FALSE))</f>
        <v/>
      </c>
      <c r="I410" s="2" t="str">
        <f>IF(Tabel1[[#This Row],[ID'#]]="","",+VLOOKUP(Tabel1[[#This Row],[ID'#]],'[1]Product overview'!$B:$P,9,FALSE))</f>
        <v/>
      </c>
      <c r="J410" s="2" t="str">
        <f>IF(Tabel1[[#This Row],[ID'#]]="","",+VLOOKUP(Tabel1[[#This Row],[ID'#]],'[1]Product overview'!$B:$P,10,FALSE))</f>
        <v/>
      </c>
      <c r="K410" s="2" t="str">
        <f>IF(Tabel1[[#This Row],[ID'#]]="","",+VLOOKUP(Tabel1[[#This Row],[ID'#]],'[1]Product overview'!$B:$P,11,FALSE))</f>
        <v/>
      </c>
      <c r="L410" s="2" t="str">
        <f>IF(Tabel1[[#This Row],[ID'#]]="","",+VLOOKUP(Tabel1[[#This Row],[ID'#]],'[1]Product overview'!$B:$P,12,FALSE))</f>
        <v/>
      </c>
      <c r="M410" s="2" t="str">
        <f>IF(Tabel1[[#This Row],[ID'#]]="","",+VLOOKUP(Tabel1[[#This Row],[ID'#]],'[1]Product overview'!$B:$P,13,FALSE))</f>
        <v/>
      </c>
      <c r="N410" s="2" t="str">
        <f>IF(Tabel1[[#This Row],[ID'#]]="","",+VLOOKUP(Tabel1[[#This Row],[ID'#]],'[1]Product overview'!$B:$P,14,FALSE))</f>
        <v/>
      </c>
      <c r="O410" s="2" t="str">
        <f>IF(Tabel1[[#This Row],[ID'#]]="","",+VLOOKUP(Tabel1[[#This Row],[ID'#]],'[1]Product overview'!$B:$P,15,FALSE))</f>
        <v/>
      </c>
    </row>
    <row r="411" spans="1:15">
      <c r="A411" s="98"/>
      <c r="B411" s="98"/>
      <c r="C411" s="119"/>
      <c r="D411" s="98"/>
      <c r="E411" s="98"/>
      <c r="F411" s="98" t="str">
        <f>IF(Tabel1[[#This Row],[ID'#]]="","",+VLOOKUP(Tabel1[[#This Row],[ID'#]],'[1]Product overview'!$B:$P,2,FALSE))</f>
        <v/>
      </c>
      <c r="G411" s="2" t="str">
        <f>IF(Tabel1[[#This Row],[ID'#]]="","",+VLOOKUP(Tabel1[[#This Row],[ID'#]],'[1]Product overview'!$B:$P,5,FALSE))</f>
        <v/>
      </c>
      <c r="H411" s="2" t="str">
        <f>IF(Tabel1[[#This Row],[ID'#]]="","",+VLOOKUP(Tabel1[[#This Row],[ID'#]],'[1]Product overview'!$B:$P,8,FALSE))</f>
        <v/>
      </c>
      <c r="I411" s="2" t="str">
        <f>IF(Tabel1[[#This Row],[ID'#]]="","",+VLOOKUP(Tabel1[[#This Row],[ID'#]],'[1]Product overview'!$B:$P,9,FALSE))</f>
        <v/>
      </c>
      <c r="J411" s="2" t="str">
        <f>IF(Tabel1[[#This Row],[ID'#]]="","",+VLOOKUP(Tabel1[[#This Row],[ID'#]],'[1]Product overview'!$B:$P,10,FALSE))</f>
        <v/>
      </c>
      <c r="K411" s="2" t="str">
        <f>IF(Tabel1[[#This Row],[ID'#]]="","",+VLOOKUP(Tabel1[[#This Row],[ID'#]],'[1]Product overview'!$B:$P,11,FALSE))</f>
        <v/>
      </c>
      <c r="L411" s="2" t="str">
        <f>IF(Tabel1[[#This Row],[ID'#]]="","",+VLOOKUP(Tabel1[[#This Row],[ID'#]],'[1]Product overview'!$B:$P,12,FALSE))</f>
        <v/>
      </c>
      <c r="M411" s="2" t="str">
        <f>IF(Tabel1[[#This Row],[ID'#]]="","",+VLOOKUP(Tabel1[[#This Row],[ID'#]],'[1]Product overview'!$B:$P,13,FALSE))</f>
        <v/>
      </c>
      <c r="N411" s="2" t="str">
        <f>IF(Tabel1[[#This Row],[ID'#]]="","",+VLOOKUP(Tabel1[[#This Row],[ID'#]],'[1]Product overview'!$B:$P,14,FALSE))</f>
        <v/>
      </c>
      <c r="O411" s="2" t="str">
        <f>IF(Tabel1[[#This Row],[ID'#]]="","",+VLOOKUP(Tabel1[[#This Row],[ID'#]],'[1]Product overview'!$B:$P,15,FALSE))</f>
        <v/>
      </c>
    </row>
    <row r="412" spans="1:15">
      <c r="A412" s="98"/>
      <c r="B412" s="98"/>
      <c r="C412" s="119"/>
      <c r="D412" s="98"/>
      <c r="E412" s="98"/>
      <c r="F412" s="98" t="str">
        <f>IF(Tabel1[[#This Row],[ID'#]]="","",+VLOOKUP(Tabel1[[#This Row],[ID'#]],'[1]Product overview'!$B:$P,2,FALSE))</f>
        <v/>
      </c>
      <c r="G412" s="2" t="str">
        <f>IF(Tabel1[[#This Row],[ID'#]]="","",+VLOOKUP(Tabel1[[#This Row],[ID'#]],'[1]Product overview'!$B:$P,5,FALSE))</f>
        <v/>
      </c>
      <c r="H412" s="2" t="str">
        <f>IF(Tabel1[[#This Row],[ID'#]]="","",+VLOOKUP(Tabel1[[#This Row],[ID'#]],'[1]Product overview'!$B:$P,8,FALSE))</f>
        <v/>
      </c>
      <c r="I412" s="2" t="str">
        <f>IF(Tabel1[[#This Row],[ID'#]]="","",+VLOOKUP(Tabel1[[#This Row],[ID'#]],'[1]Product overview'!$B:$P,9,FALSE))</f>
        <v/>
      </c>
      <c r="J412" s="2" t="str">
        <f>IF(Tabel1[[#This Row],[ID'#]]="","",+VLOOKUP(Tabel1[[#This Row],[ID'#]],'[1]Product overview'!$B:$P,10,FALSE))</f>
        <v/>
      </c>
      <c r="K412" s="2" t="str">
        <f>IF(Tabel1[[#This Row],[ID'#]]="","",+VLOOKUP(Tabel1[[#This Row],[ID'#]],'[1]Product overview'!$B:$P,11,FALSE))</f>
        <v/>
      </c>
      <c r="L412" s="2" t="str">
        <f>IF(Tabel1[[#This Row],[ID'#]]="","",+VLOOKUP(Tabel1[[#This Row],[ID'#]],'[1]Product overview'!$B:$P,12,FALSE))</f>
        <v/>
      </c>
      <c r="M412" s="2" t="str">
        <f>IF(Tabel1[[#This Row],[ID'#]]="","",+VLOOKUP(Tabel1[[#This Row],[ID'#]],'[1]Product overview'!$B:$P,13,FALSE))</f>
        <v/>
      </c>
      <c r="N412" s="2" t="str">
        <f>IF(Tabel1[[#This Row],[ID'#]]="","",+VLOOKUP(Tabel1[[#This Row],[ID'#]],'[1]Product overview'!$B:$P,14,FALSE))</f>
        <v/>
      </c>
      <c r="O412" s="2" t="str">
        <f>IF(Tabel1[[#This Row],[ID'#]]="","",+VLOOKUP(Tabel1[[#This Row],[ID'#]],'[1]Product overview'!$B:$P,15,FALSE))</f>
        <v/>
      </c>
    </row>
    <row r="413" spans="1:15">
      <c r="A413" s="98"/>
      <c r="B413" s="98"/>
      <c r="C413" s="119"/>
      <c r="D413" s="98"/>
      <c r="E413" s="98"/>
      <c r="F413" s="98" t="str">
        <f>IF(Tabel1[[#This Row],[ID'#]]="","",+VLOOKUP(Tabel1[[#This Row],[ID'#]],'[1]Product overview'!$B:$P,2,FALSE))</f>
        <v/>
      </c>
      <c r="G413" s="2" t="str">
        <f>IF(Tabel1[[#This Row],[ID'#]]="","",+VLOOKUP(Tabel1[[#This Row],[ID'#]],'[1]Product overview'!$B:$P,5,FALSE))</f>
        <v/>
      </c>
      <c r="H413" s="2" t="str">
        <f>IF(Tabel1[[#This Row],[ID'#]]="","",+VLOOKUP(Tabel1[[#This Row],[ID'#]],'[1]Product overview'!$B:$P,8,FALSE))</f>
        <v/>
      </c>
      <c r="I413" s="2" t="str">
        <f>IF(Tabel1[[#This Row],[ID'#]]="","",+VLOOKUP(Tabel1[[#This Row],[ID'#]],'[1]Product overview'!$B:$P,9,FALSE))</f>
        <v/>
      </c>
      <c r="J413" s="2" t="str">
        <f>IF(Tabel1[[#This Row],[ID'#]]="","",+VLOOKUP(Tabel1[[#This Row],[ID'#]],'[1]Product overview'!$B:$P,10,FALSE))</f>
        <v/>
      </c>
      <c r="K413" s="2" t="str">
        <f>IF(Tabel1[[#This Row],[ID'#]]="","",+VLOOKUP(Tabel1[[#This Row],[ID'#]],'[1]Product overview'!$B:$P,11,FALSE))</f>
        <v/>
      </c>
      <c r="L413" s="2" t="str">
        <f>IF(Tabel1[[#This Row],[ID'#]]="","",+VLOOKUP(Tabel1[[#This Row],[ID'#]],'[1]Product overview'!$B:$P,12,FALSE))</f>
        <v/>
      </c>
      <c r="M413" s="2" t="str">
        <f>IF(Tabel1[[#This Row],[ID'#]]="","",+VLOOKUP(Tabel1[[#This Row],[ID'#]],'[1]Product overview'!$B:$P,13,FALSE))</f>
        <v/>
      </c>
      <c r="N413" s="2" t="str">
        <f>IF(Tabel1[[#This Row],[ID'#]]="","",+VLOOKUP(Tabel1[[#This Row],[ID'#]],'[1]Product overview'!$B:$P,14,FALSE))</f>
        <v/>
      </c>
      <c r="O413" s="2" t="str">
        <f>IF(Tabel1[[#This Row],[ID'#]]="","",+VLOOKUP(Tabel1[[#This Row],[ID'#]],'[1]Product overview'!$B:$P,15,FALSE))</f>
        <v/>
      </c>
    </row>
    <row r="414" spans="1:15">
      <c r="A414" s="98"/>
      <c r="B414" s="98"/>
      <c r="C414" s="119"/>
      <c r="D414" s="98"/>
      <c r="E414" s="98"/>
      <c r="F414" s="98" t="str">
        <f>IF(Tabel1[[#This Row],[ID'#]]="","",+VLOOKUP(Tabel1[[#This Row],[ID'#]],'[1]Product overview'!$B:$P,2,FALSE))</f>
        <v/>
      </c>
      <c r="G414" s="2" t="str">
        <f>IF(Tabel1[[#This Row],[ID'#]]="","",+VLOOKUP(Tabel1[[#This Row],[ID'#]],'[1]Product overview'!$B:$P,5,FALSE))</f>
        <v/>
      </c>
      <c r="H414" s="2" t="str">
        <f>IF(Tabel1[[#This Row],[ID'#]]="","",+VLOOKUP(Tabel1[[#This Row],[ID'#]],'[1]Product overview'!$B:$P,8,FALSE))</f>
        <v/>
      </c>
      <c r="I414" s="2" t="str">
        <f>IF(Tabel1[[#This Row],[ID'#]]="","",+VLOOKUP(Tabel1[[#This Row],[ID'#]],'[1]Product overview'!$B:$P,9,FALSE))</f>
        <v/>
      </c>
      <c r="J414" s="2" t="str">
        <f>IF(Tabel1[[#This Row],[ID'#]]="","",+VLOOKUP(Tabel1[[#This Row],[ID'#]],'[1]Product overview'!$B:$P,10,FALSE))</f>
        <v/>
      </c>
      <c r="K414" s="2" t="str">
        <f>IF(Tabel1[[#This Row],[ID'#]]="","",+VLOOKUP(Tabel1[[#This Row],[ID'#]],'[1]Product overview'!$B:$P,11,FALSE))</f>
        <v/>
      </c>
      <c r="L414" s="2" t="str">
        <f>IF(Tabel1[[#This Row],[ID'#]]="","",+VLOOKUP(Tabel1[[#This Row],[ID'#]],'[1]Product overview'!$B:$P,12,FALSE))</f>
        <v/>
      </c>
      <c r="M414" s="2" t="str">
        <f>IF(Tabel1[[#This Row],[ID'#]]="","",+VLOOKUP(Tabel1[[#This Row],[ID'#]],'[1]Product overview'!$B:$P,13,FALSE))</f>
        <v/>
      </c>
      <c r="N414" s="2" t="str">
        <f>IF(Tabel1[[#This Row],[ID'#]]="","",+VLOOKUP(Tabel1[[#This Row],[ID'#]],'[1]Product overview'!$B:$P,14,FALSE))</f>
        <v/>
      </c>
      <c r="O414" s="2" t="str">
        <f>IF(Tabel1[[#This Row],[ID'#]]="","",+VLOOKUP(Tabel1[[#This Row],[ID'#]],'[1]Product overview'!$B:$P,15,FALSE))</f>
        <v/>
      </c>
    </row>
    <row r="415" spans="1:15">
      <c r="A415" s="98"/>
      <c r="B415" s="98"/>
      <c r="C415" s="119"/>
      <c r="D415" s="98"/>
      <c r="E415" s="98"/>
      <c r="F415" s="98" t="str">
        <f>IF(Tabel1[[#This Row],[ID'#]]="","",+VLOOKUP(Tabel1[[#This Row],[ID'#]],'[1]Product overview'!$B:$P,2,FALSE))</f>
        <v/>
      </c>
      <c r="G415" s="2" t="str">
        <f>IF(Tabel1[[#This Row],[ID'#]]="","",+VLOOKUP(Tabel1[[#This Row],[ID'#]],'[1]Product overview'!$B:$P,5,FALSE))</f>
        <v/>
      </c>
      <c r="H415" s="2" t="str">
        <f>IF(Tabel1[[#This Row],[ID'#]]="","",+VLOOKUP(Tabel1[[#This Row],[ID'#]],'[1]Product overview'!$B:$P,8,FALSE))</f>
        <v/>
      </c>
      <c r="I415" s="2" t="str">
        <f>IF(Tabel1[[#This Row],[ID'#]]="","",+VLOOKUP(Tabel1[[#This Row],[ID'#]],'[1]Product overview'!$B:$P,9,FALSE))</f>
        <v/>
      </c>
      <c r="J415" s="2" t="str">
        <f>IF(Tabel1[[#This Row],[ID'#]]="","",+VLOOKUP(Tabel1[[#This Row],[ID'#]],'[1]Product overview'!$B:$P,10,FALSE))</f>
        <v/>
      </c>
      <c r="K415" s="2" t="str">
        <f>IF(Tabel1[[#This Row],[ID'#]]="","",+VLOOKUP(Tabel1[[#This Row],[ID'#]],'[1]Product overview'!$B:$P,11,FALSE))</f>
        <v/>
      </c>
      <c r="L415" s="2" t="str">
        <f>IF(Tabel1[[#This Row],[ID'#]]="","",+VLOOKUP(Tabel1[[#This Row],[ID'#]],'[1]Product overview'!$B:$P,12,FALSE))</f>
        <v/>
      </c>
      <c r="M415" s="2" t="str">
        <f>IF(Tabel1[[#This Row],[ID'#]]="","",+VLOOKUP(Tabel1[[#This Row],[ID'#]],'[1]Product overview'!$B:$P,13,FALSE))</f>
        <v/>
      </c>
      <c r="N415" s="2" t="str">
        <f>IF(Tabel1[[#This Row],[ID'#]]="","",+VLOOKUP(Tabel1[[#This Row],[ID'#]],'[1]Product overview'!$B:$P,14,FALSE))</f>
        <v/>
      </c>
      <c r="O415" s="2" t="str">
        <f>IF(Tabel1[[#This Row],[ID'#]]="","",+VLOOKUP(Tabel1[[#This Row],[ID'#]],'[1]Product overview'!$B:$P,15,FALSE))</f>
        <v/>
      </c>
    </row>
    <row r="416" spans="1:15">
      <c r="A416" s="98"/>
      <c r="B416" s="98"/>
      <c r="C416" s="119"/>
      <c r="D416" s="98"/>
      <c r="E416" s="98"/>
      <c r="F416" s="98" t="str">
        <f>IF(Tabel1[[#This Row],[ID'#]]="","",+VLOOKUP(Tabel1[[#This Row],[ID'#]],'[1]Product overview'!$B:$P,2,FALSE))</f>
        <v/>
      </c>
      <c r="G416" s="2" t="str">
        <f>IF(Tabel1[[#This Row],[ID'#]]="","",+VLOOKUP(Tabel1[[#This Row],[ID'#]],'[1]Product overview'!$B:$P,5,FALSE))</f>
        <v/>
      </c>
      <c r="H416" s="2" t="str">
        <f>IF(Tabel1[[#This Row],[ID'#]]="","",+VLOOKUP(Tabel1[[#This Row],[ID'#]],'[1]Product overview'!$B:$P,8,FALSE))</f>
        <v/>
      </c>
      <c r="I416" s="2" t="str">
        <f>IF(Tabel1[[#This Row],[ID'#]]="","",+VLOOKUP(Tabel1[[#This Row],[ID'#]],'[1]Product overview'!$B:$P,9,FALSE))</f>
        <v/>
      </c>
      <c r="J416" s="2" t="str">
        <f>IF(Tabel1[[#This Row],[ID'#]]="","",+VLOOKUP(Tabel1[[#This Row],[ID'#]],'[1]Product overview'!$B:$P,10,FALSE))</f>
        <v/>
      </c>
      <c r="K416" s="2" t="str">
        <f>IF(Tabel1[[#This Row],[ID'#]]="","",+VLOOKUP(Tabel1[[#This Row],[ID'#]],'[1]Product overview'!$B:$P,11,FALSE))</f>
        <v/>
      </c>
      <c r="L416" s="2" t="str">
        <f>IF(Tabel1[[#This Row],[ID'#]]="","",+VLOOKUP(Tabel1[[#This Row],[ID'#]],'[1]Product overview'!$B:$P,12,FALSE))</f>
        <v/>
      </c>
      <c r="M416" s="2" t="str">
        <f>IF(Tabel1[[#This Row],[ID'#]]="","",+VLOOKUP(Tabel1[[#This Row],[ID'#]],'[1]Product overview'!$B:$P,13,FALSE))</f>
        <v/>
      </c>
      <c r="N416" s="2" t="str">
        <f>IF(Tabel1[[#This Row],[ID'#]]="","",+VLOOKUP(Tabel1[[#This Row],[ID'#]],'[1]Product overview'!$B:$P,14,FALSE))</f>
        <v/>
      </c>
      <c r="O416" s="2" t="str">
        <f>IF(Tabel1[[#This Row],[ID'#]]="","",+VLOOKUP(Tabel1[[#This Row],[ID'#]],'[1]Product overview'!$B:$P,15,FALSE))</f>
        <v/>
      </c>
    </row>
    <row r="417" spans="1:15">
      <c r="A417" s="98"/>
      <c r="B417" s="98"/>
      <c r="C417" s="119"/>
      <c r="D417" s="98"/>
      <c r="E417" s="98"/>
      <c r="F417" s="98" t="str">
        <f>IF(Tabel1[[#This Row],[ID'#]]="","",+VLOOKUP(Tabel1[[#This Row],[ID'#]],'[1]Product overview'!$B:$P,2,FALSE))</f>
        <v/>
      </c>
      <c r="G417" s="2" t="str">
        <f>IF(Tabel1[[#This Row],[ID'#]]="","",+VLOOKUP(Tabel1[[#This Row],[ID'#]],'[1]Product overview'!$B:$P,5,FALSE))</f>
        <v/>
      </c>
      <c r="H417" s="2" t="str">
        <f>IF(Tabel1[[#This Row],[ID'#]]="","",+VLOOKUP(Tabel1[[#This Row],[ID'#]],'[1]Product overview'!$B:$P,8,FALSE))</f>
        <v/>
      </c>
      <c r="I417" s="2" t="str">
        <f>IF(Tabel1[[#This Row],[ID'#]]="","",+VLOOKUP(Tabel1[[#This Row],[ID'#]],'[1]Product overview'!$B:$P,9,FALSE))</f>
        <v/>
      </c>
      <c r="J417" s="2" t="str">
        <f>IF(Tabel1[[#This Row],[ID'#]]="","",+VLOOKUP(Tabel1[[#This Row],[ID'#]],'[1]Product overview'!$B:$P,10,FALSE))</f>
        <v/>
      </c>
      <c r="K417" s="2" t="str">
        <f>IF(Tabel1[[#This Row],[ID'#]]="","",+VLOOKUP(Tabel1[[#This Row],[ID'#]],'[1]Product overview'!$B:$P,11,FALSE))</f>
        <v/>
      </c>
      <c r="L417" s="2" t="str">
        <f>IF(Tabel1[[#This Row],[ID'#]]="","",+VLOOKUP(Tabel1[[#This Row],[ID'#]],'[1]Product overview'!$B:$P,12,FALSE))</f>
        <v/>
      </c>
      <c r="M417" s="2" t="str">
        <f>IF(Tabel1[[#This Row],[ID'#]]="","",+VLOOKUP(Tabel1[[#This Row],[ID'#]],'[1]Product overview'!$B:$P,13,FALSE))</f>
        <v/>
      </c>
      <c r="N417" s="2" t="str">
        <f>IF(Tabel1[[#This Row],[ID'#]]="","",+VLOOKUP(Tabel1[[#This Row],[ID'#]],'[1]Product overview'!$B:$P,14,FALSE))</f>
        <v/>
      </c>
      <c r="O417" s="2" t="str">
        <f>IF(Tabel1[[#This Row],[ID'#]]="","",+VLOOKUP(Tabel1[[#This Row],[ID'#]],'[1]Product overview'!$B:$P,15,FALSE))</f>
        <v/>
      </c>
    </row>
    <row r="418" spans="1:15">
      <c r="A418" s="98"/>
      <c r="B418" s="98"/>
      <c r="C418" s="119"/>
      <c r="D418" s="98"/>
      <c r="E418" s="98"/>
      <c r="F418" s="98" t="str">
        <f>IF(Tabel1[[#This Row],[ID'#]]="","",+VLOOKUP(Tabel1[[#This Row],[ID'#]],'[1]Product overview'!$B:$P,2,FALSE))</f>
        <v/>
      </c>
      <c r="G418" s="2" t="str">
        <f>IF(Tabel1[[#This Row],[ID'#]]="","",+VLOOKUP(Tabel1[[#This Row],[ID'#]],'[1]Product overview'!$B:$P,5,FALSE))</f>
        <v/>
      </c>
      <c r="H418" s="2" t="str">
        <f>IF(Tabel1[[#This Row],[ID'#]]="","",+VLOOKUP(Tabel1[[#This Row],[ID'#]],'[1]Product overview'!$B:$P,8,FALSE))</f>
        <v/>
      </c>
      <c r="I418" s="2" t="str">
        <f>IF(Tabel1[[#This Row],[ID'#]]="","",+VLOOKUP(Tabel1[[#This Row],[ID'#]],'[1]Product overview'!$B:$P,9,FALSE))</f>
        <v/>
      </c>
      <c r="J418" s="2" t="str">
        <f>IF(Tabel1[[#This Row],[ID'#]]="","",+VLOOKUP(Tabel1[[#This Row],[ID'#]],'[1]Product overview'!$B:$P,10,FALSE))</f>
        <v/>
      </c>
      <c r="K418" s="2" t="str">
        <f>IF(Tabel1[[#This Row],[ID'#]]="","",+VLOOKUP(Tabel1[[#This Row],[ID'#]],'[1]Product overview'!$B:$P,11,FALSE))</f>
        <v/>
      </c>
      <c r="L418" s="2" t="str">
        <f>IF(Tabel1[[#This Row],[ID'#]]="","",+VLOOKUP(Tabel1[[#This Row],[ID'#]],'[1]Product overview'!$B:$P,12,FALSE))</f>
        <v/>
      </c>
      <c r="M418" s="2" t="str">
        <f>IF(Tabel1[[#This Row],[ID'#]]="","",+VLOOKUP(Tabel1[[#This Row],[ID'#]],'[1]Product overview'!$B:$P,13,FALSE))</f>
        <v/>
      </c>
      <c r="N418" s="2" t="str">
        <f>IF(Tabel1[[#This Row],[ID'#]]="","",+VLOOKUP(Tabel1[[#This Row],[ID'#]],'[1]Product overview'!$B:$P,14,FALSE))</f>
        <v/>
      </c>
      <c r="O418" s="2" t="str">
        <f>IF(Tabel1[[#This Row],[ID'#]]="","",+VLOOKUP(Tabel1[[#This Row],[ID'#]],'[1]Product overview'!$B:$P,15,FALSE))</f>
        <v/>
      </c>
    </row>
    <row r="419" spans="1:15">
      <c r="A419" s="98"/>
      <c r="B419" s="98"/>
      <c r="C419" s="119"/>
      <c r="D419" s="98"/>
      <c r="E419" s="98"/>
      <c r="F419" s="98" t="str">
        <f>IF(Tabel1[[#This Row],[ID'#]]="","",+VLOOKUP(Tabel1[[#This Row],[ID'#]],'[1]Product overview'!$B:$P,2,FALSE))</f>
        <v/>
      </c>
      <c r="G419" s="2" t="str">
        <f>IF(Tabel1[[#This Row],[ID'#]]="","",+VLOOKUP(Tabel1[[#This Row],[ID'#]],'[1]Product overview'!$B:$P,5,FALSE))</f>
        <v/>
      </c>
      <c r="H419" s="2" t="str">
        <f>IF(Tabel1[[#This Row],[ID'#]]="","",+VLOOKUP(Tabel1[[#This Row],[ID'#]],'[1]Product overview'!$B:$P,8,FALSE))</f>
        <v/>
      </c>
      <c r="I419" s="2" t="str">
        <f>IF(Tabel1[[#This Row],[ID'#]]="","",+VLOOKUP(Tabel1[[#This Row],[ID'#]],'[1]Product overview'!$B:$P,9,FALSE))</f>
        <v/>
      </c>
      <c r="J419" s="2" t="str">
        <f>IF(Tabel1[[#This Row],[ID'#]]="","",+VLOOKUP(Tabel1[[#This Row],[ID'#]],'[1]Product overview'!$B:$P,10,FALSE))</f>
        <v/>
      </c>
      <c r="K419" s="2" t="str">
        <f>IF(Tabel1[[#This Row],[ID'#]]="","",+VLOOKUP(Tabel1[[#This Row],[ID'#]],'[1]Product overview'!$B:$P,11,FALSE))</f>
        <v/>
      </c>
      <c r="L419" s="2" t="str">
        <f>IF(Tabel1[[#This Row],[ID'#]]="","",+VLOOKUP(Tabel1[[#This Row],[ID'#]],'[1]Product overview'!$B:$P,12,FALSE))</f>
        <v/>
      </c>
      <c r="M419" s="2" t="str">
        <f>IF(Tabel1[[#This Row],[ID'#]]="","",+VLOOKUP(Tabel1[[#This Row],[ID'#]],'[1]Product overview'!$B:$P,13,FALSE))</f>
        <v/>
      </c>
      <c r="N419" s="2" t="str">
        <f>IF(Tabel1[[#This Row],[ID'#]]="","",+VLOOKUP(Tabel1[[#This Row],[ID'#]],'[1]Product overview'!$B:$P,14,FALSE))</f>
        <v/>
      </c>
      <c r="O419" s="2" t="str">
        <f>IF(Tabel1[[#This Row],[ID'#]]="","",+VLOOKUP(Tabel1[[#This Row],[ID'#]],'[1]Product overview'!$B:$P,15,FALSE))</f>
        <v/>
      </c>
    </row>
    <row r="420" spans="1:15">
      <c r="A420" s="98"/>
      <c r="B420" s="98"/>
      <c r="C420" s="119"/>
      <c r="D420" s="98"/>
      <c r="E420" s="98"/>
      <c r="F420" s="98" t="str">
        <f>IF(Tabel1[[#This Row],[ID'#]]="","",+VLOOKUP(Tabel1[[#This Row],[ID'#]],'[1]Product overview'!$B:$P,2,FALSE))</f>
        <v/>
      </c>
      <c r="G420" s="2" t="str">
        <f>IF(Tabel1[[#This Row],[ID'#]]="","",+VLOOKUP(Tabel1[[#This Row],[ID'#]],'[1]Product overview'!$B:$P,5,FALSE))</f>
        <v/>
      </c>
      <c r="H420" s="2" t="str">
        <f>IF(Tabel1[[#This Row],[ID'#]]="","",+VLOOKUP(Tabel1[[#This Row],[ID'#]],'[1]Product overview'!$B:$P,8,FALSE))</f>
        <v/>
      </c>
      <c r="I420" s="2" t="str">
        <f>IF(Tabel1[[#This Row],[ID'#]]="","",+VLOOKUP(Tabel1[[#This Row],[ID'#]],'[1]Product overview'!$B:$P,9,FALSE))</f>
        <v/>
      </c>
      <c r="J420" s="2" t="str">
        <f>IF(Tabel1[[#This Row],[ID'#]]="","",+VLOOKUP(Tabel1[[#This Row],[ID'#]],'[1]Product overview'!$B:$P,10,FALSE))</f>
        <v/>
      </c>
      <c r="K420" s="2" t="str">
        <f>IF(Tabel1[[#This Row],[ID'#]]="","",+VLOOKUP(Tabel1[[#This Row],[ID'#]],'[1]Product overview'!$B:$P,11,FALSE))</f>
        <v/>
      </c>
      <c r="L420" s="2" t="str">
        <f>IF(Tabel1[[#This Row],[ID'#]]="","",+VLOOKUP(Tabel1[[#This Row],[ID'#]],'[1]Product overview'!$B:$P,12,FALSE))</f>
        <v/>
      </c>
      <c r="M420" s="2" t="str">
        <f>IF(Tabel1[[#This Row],[ID'#]]="","",+VLOOKUP(Tabel1[[#This Row],[ID'#]],'[1]Product overview'!$B:$P,13,FALSE))</f>
        <v/>
      </c>
      <c r="N420" s="2" t="str">
        <f>IF(Tabel1[[#This Row],[ID'#]]="","",+VLOOKUP(Tabel1[[#This Row],[ID'#]],'[1]Product overview'!$B:$P,14,FALSE))</f>
        <v/>
      </c>
      <c r="O420" s="2" t="str">
        <f>IF(Tabel1[[#This Row],[ID'#]]="","",+VLOOKUP(Tabel1[[#This Row],[ID'#]],'[1]Product overview'!$B:$P,15,FALSE))</f>
        <v/>
      </c>
    </row>
    <row r="421" spans="1:15">
      <c r="A421" s="98"/>
      <c r="B421" s="98"/>
      <c r="C421" s="119"/>
      <c r="D421" s="98"/>
      <c r="E421" s="98"/>
      <c r="F421" s="98" t="str">
        <f>IF(Tabel1[[#This Row],[ID'#]]="","",+VLOOKUP(Tabel1[[#This Row],[ID'#]],'[1]Product overview'!$B:$P,2,FALSE))</f>
        <v/>
      </c>
      <c r="G421" s="2" t="str">
        <f>IF(Tabel1[[#This Row],[ID'#]]="","",+VLOOKUP(Tabel1[[#This Row],[ID'#]],'[1]Product overview'!$B:$P,5,FALSE))</f>
        <v/>
      </c>
      <c r="H421" s="2" t="str">
        <f>IF(Tabel1[[#This Row],[ID'#]]="","",+VLOOKUP(Tabel1[[#This Row],[ID'#]],'[1]Product overview'!$B:$P,8,FALSE))</f>
        <v/>
      </c>
      <c r="I421" s="2" t="str">
        <f>IF(Tabel1[[#This Row],[ID'#]]="","",+VLOOKUP(Tabel1[[#This Row],[ID'#]],'[1]Product overview'!$B:$P,9,FALSE))</f>
        <v/>
      </c>
      <c r="J421" s="2" t="str">
        <f>IF(Tabel1[[#This Row],[ID'#]]="","",+VLOOKUP(Tabel1[[#This Row],[ID'#]],'[1]Product overview'!$B:$P,10,FALSE))</f>
        <v/>
      </c>
      <c r="K421" s="2" t="str">
        <f>IF(Tabel1[[#This Row],[ID'#]]="","",+VLOOKUP(Tabel1[[#This Row],[ID'#]],'[1]Product overview'!$B:$P,11,FALSE))</f>
        <v/>
      </c>
      <c r="L421" s="2" t="str">
        <f>IF(Tabel1[[#This Row],[ID'#]]="","",+VLOOKUP(Tabel1[[#This Row],[ID'#]],'[1]Product overview'!$B:$P,12,FALSE))</f>
        <v/>
      </c>
      <c r="M421" s="2" t="str">
        <f>IF(Tabel1[[#This Row],[ID'#]]="","",+VLOOKUP(Tabel1[[#This Row],[ID'#]],'[1]Product overview'!$B:$P,13,FALSE))</f>
        <v/>
      </c>
      <c r="N421" s="2" t="str">
        <f>IF(Tabel1[[#This Row],[ID'#]]="","",+VLOOKUP(Tabel1[[#This Row],[ID'#]],'[1]Product overview'!$B:$P,14,FALSE))</f>
        <v/>
      </c>
      <c r="O421" s="2" t="str">
        <f>IF(Tabel1[[#This Row],[ID'#]]="","",+VLOOKUP(Tabel1[[#This Row],[ID'#]],'[1]Product overview'!$B:$P,15,FALSE))</f>
        <v/>
      </c>
    </row>
    <row r="422" spans="1:15">
      <c r="A422" s="98"/>
      <c r="B422" s="98"/>
      <c r="C422" s="119"/>
      <c r="D422" s="98"/>
      <c r="E422" s="98"/>
      <c r="F422" s="98" t="str">
        <f>IF(Tabel1[[#This Row],[ID'#]]="","",+VLOOKUP(Tabel1[[#This Row],[ID'#]],'[1]Product overview'!$B:$P,2,FALSE))</f>
        <v/>
      </c>
      <c r="G422" s="2" t="str">
        <f>IF(Tabel1[[#This Row],[ID'#]]="","",+VLOOKUP(Tabel1[[#This Row],[ID'#]],'[1]Product overview'!$B:$P,5,FALSE))</f>
        <v/>
      </c>
      <c r="H422" s="2" t="str">
        <f>IF(Tabel1[[#This Row],[ID'#]]="","",+VLOOKUP(Tabel1[[#This Row],[ID'#]],'[1]Product overview'!$B:$P,8,FALSE))</f>
        <v/>
      </c>
      <c r="I422" s="2" t="str">
        <f>IF(Tabel1[[#This Row],[ID'#]]="","",+VLOOKUP(Tabel1[[#This Row],[ID'#]],'[1]Product overview'!$B:$P,9,FALSE))</f>
        <v/>
      </c>
      <c r="J422" s="2" t="str">
        <f>IF(Tabel1[[#This Row],[ID'#]]="","",+VLOOKUP(Tabel1[[#This Row],[ID'#]],'[1]Product overview'!$B:$P,10,FALSE))</f>
        <v/>
      </c>
      <c r="K422" s="2" t="str">
        <f>IF(Tabel1[[#This Row],[ID'#]]="","",+VLOOKUP(Tabel1[[#This Row],[ID'#]],'[1]Product overview'!$B:$P,11,FALSE))</f>
        <v/>
      </c>
      <c r="L422" s="2" t="str">
        <f>IF(Tabel1[[#This Row],[ID'#]]="","",+VLOOKUP(Tabel1[[#This Row],[ID'#]],'[1]Product overview'!$B:$P,12,FALSE))</f>
        <v/>
      </c>
      <c r="M422" s="2" t="str">
        <f>IF(Tabel1[[#This Row],[ID'#]]="","",+VLOOKUP(Tabel1[[#This Row],[ID'#]],'[1]Product overview'!$B:$P,13,FALSE))</f>
        <v/>
      </c>
      <c r="N422" s="2" t="str">
        <f>IF(Tabel1[[#This Row],[ID'#]]="","",+VLOOKUP(Tabel1[[#This Row],[ID'#]],'[1]Product overview'!$B:$P,14,FALSE))</f>
        <v/>
      </c>
      <c r="O422" s="2" t="str">
        <f>IF(Tabel1[[#This Row],[ID'#]]="","",+VLOOKUP(Tabel1[[#This Row],[ID'#]],'[1]Product overview'!$B:$P,15,FALSE))</f>
        <v/>
      </c>
    </row>
    <row r="423" spans="1:15">
      <c r="A423" s="98"/>
      <c r="B423" s="98"/>
      <c r="C423" s="119"/>
      <c r="D423" s="98"/>
      <c r="E423" s="98"/>
      <c r="F423" s="98" t="str">
        <f>IF(Tabel1[[#This Row],[ID'#]]="","",+VLOOKUP(Tabel1[[#This Row],[ID'#]],'[1]Product overview'!$B:$P,2,FALSE))</f>
        <v/>
      </c>
      <c r="G423" s="2" t="str">
        <f>IF(Tabel1[[#This Row],[ID'#]]="","",+VLOOKUP(Tabel1[[#This Row],[ID'#]],'[1]Product overview'!$B:$P,5,FALSE))</f>
        <v/>
      </c>
      <c r="H423" s="2" t="str">
        <f>IF(Tabel1[[#This Row],[ID'#]]="","",+VLOOKUP(Tabel1[[#This Row],[ID'#]],'[1]Product overview'!$B:$P,8,FALSE))</f>
        <v/>
      </c>
      <c r="I423" s="2" t="str">
        <f>IF(Tabel1[[#This Row],[ID'#]]="","",+VLOOKUP(Tabel1[[#This Row],[ID'#]],'[1]Product overview'!$B:$P,9,FALSE))</f>
        <v/>
      </c>
      <c r="J423" s="2" t="str">
        <f>IF(Tabel1[[#This Row],[ID'#]]="","",+VLOOKUP(Tabel1[[#This Row],[ID'#]],'[1]Product overview'!$B:$P,10,FALSE))</f>
        <v/>
      </c>
      <c r="K423" s="2" t="str">
        <f>IF(Tabel1[[#This Row],[ID'#]]="","",+VLOOKUP(Tabel1[[#This Row],[ID'#]],'[1]Product overview'!$B:$P,11,FALSE))</f>
        <v/>
      </c>
      <c r="L423" s="2" t="str">
        <f>IF(Tabel1[[#This Row],[ID'#]]="","",+VLOOKUP(Tabel1[[#This Row],[ID'#]],'[1]Product overview'!$B:$P,12,FALSE))</f>
        <v/>
      </c>
      <c r="M423" s="2" t="str">
        <f>IF(Tabel1[[#This Row],[ID'#]]="","",+VLOOKUP(Tabel1[[#This Row],[ID'#]],'[1]Product overview'!$B:$P,13,FALSE))</f>
        <v/>
      </c>
      <c r="N423" s="2" t="str">
        <f>IF(Tabel1[[#This Row],[ID'#]]="","",+VLOOKUP(Tabel1[[#This Row],[ID'#]],'[1]Product overview'!$B:$P,14,FALSE))</f>
        <v/>
      </c>
      <c r="O423" s="2" t="str">
        <f>IF(Tabel1[[#This Row],[ID'#]]="","",+VLOOKUP(Tabel1[[#This Row],[ID'#]],'[1]Product overview'!$B:$P,15,FALSE))</f>
        <v/>
      </c>
    </row>
    <row r="424" spans="1:15">
      <c r="A424" s="98"/>
      <c r="B424" s="98"/>
      <c r="C424" s="119"/>
      <c r="D424" s="98"/>
      <c r="E424" s="98"/>
      <c r="F424" s="98" t="str">
        <f>IF(Tabel1[[#This Row],[ID'#]]="","",+VLOOKUP(Tabel1[[#This Row],[ID'#]],'[1]Product overview'!$B:$P,2,FALSE))</f>
        <v/>
      </c>
      <c r="G424" s="2" t="str">
        <f>IF(Tabel1[[#This Row],[ID'#]]="","",+VLOOKUP(Tabel1[[#This Row],[ID'#]],'[1]Product overview'!$B:$P,5,FALSE))</f>
        <v/>
      </c>
      <c r="H424" s="2" t="str">
        <f>IF(Tabel1[[#This Row],[ID'#]]="","",+VLOOKUP(Tabel1[[#This Row],[ID'#]],'[1]Product overview'!$B:$P,8,FALSE))</f>
        <v/>
      </c>
      <c r="I424" s="2" t="str">
        <f>IF(Tabel1[[#This Row],[ID'#]]="","",+VLOOKUP(Tabel1[[#This Row],[ID'#]],'[1]Product overview'!$B:$P,9,FALSE))</f>
        <v/>
      </c>
      <c r="J424" s="2" t="str">
        <f>IF(Tabel1[[#This Row],[ID'#]]="","",+VLOOKUP(Tabel1[[#This Row],[ID'#]],'[1]Product overview'!$B:$P,10,FALSE))</f>
        <v/>
      </c>
      <c r="K424" s="2" t="str">
        <f>IF(Tabel1[[#This Row],[ID'#]]="","",+VLOOKUP(Tabel1[[#This Row],[ID'#]],'[1]Product overview'!$B:$P,11,FALSE))</f>
        <v/>
      </c>
      <c r="L424" s="2" t="str">
        <f>IF(Tabel1[[#This Row],[ID'#]]="","",+VLOOKUP(Tabel1[[#This Row],[ID'#]],'[1]Product overview'!$B:$P,12,FALSE))</f>
        <v/>
      </c>
      <c r="M424" s="2" t="str">
        <f>IF(Tabel1[[#This Row],[ID'#]]="","",+VLOOKUP(Tabel1[[#This Row],[ID'#]],'[1]Product overview'!$B:$P,13,FALSE))</f>
        <v/>
      </c>
      <c r="N424" s="2" t="str">
        <f>IF(Tabel1[[#This Row],[ID'#]]="","",+VLOOKUP(Tabel1[[#This Row],[ID'#]],'[1]Product overview'!$B:$P,14,FALSE))</f>
        <v/>
      </c>
      <c r="O424" s="2" t="str">
        <f>IF(Tabel1[[#This Row],[ID'#]]="","",+VLOOKUP(Tabel1[[#This Row],[ID'#]],'[1]Product overview'!$B:$P,15,FALSE))</f>
        <v/>
      </c>
    </row>
    <row r="425" spans="1:15">
      <c r="A425" s="98"/>
      <c r="B425" s="98"/>
      <c r="C425" s="119"/>
      <c r="D425" s="98"/>
      <c r="E425" s="98"/>
      <c r="F425" s="98" t="str">
        <f>IF(Tabel1[[#This Row],[ID'#]]="","",+VLOOKUP(Tabel1[[#This Row],[ID'#]],'[1]Product overview'!$B:$P,2,FALSE))</f>
        <v/>
      </c>
      <c r="G425" s="2" t="str">
        <f>IF(Tabel1[[#This Row],[ID'#]]="","",+VLOOKUP(Tabel1[[#This Row],[ID'#]],'[1]Product overview'!$B:$P,5,FALSE))</f>
        <v/>
      </c>
      <c r="H425" s="2" t="str">
        <f>IF(Tabel1[[#This Row],[ID'#]]="","",+VLOOKUP(Tabel1[[#This Row],[ID'#]],'[1]Product overview'!$B:$P,8,FALSE))</f>
        <v/>
      </c>
      <c r="I425" s="2" t="str">
        <f>IF(Tabel1[[#This Row],[ID'#]]="","",+VLOOKUP(Tabel1[[#This Row],[ID'#]],'[1]Product overview'!$B:$P,9,FALSE))</f>
        <v/>
      </c>
      <c r="J425" s="2" t="str">
        <f>IF(Tabel1[[#This Row],[ID'#]]="","",+VLOOKUP(Tabel1[[#This Row],[ID'#]],'[1]Product overview'!$B:$P,10,FALSE))</f>
        <v/>
      </c>
      <c r="K425" s="2" t="str">
        <f>IF(Tabel1[[#This Row],[ID'#]]="","",+VLOOKUP(Tabel1[[#This Row],[ID'#]],'[1]Product overview'!$B:$P,11,FALSE))</f>
        <v/>
      </c>
      <c r="L425" s="2" t="str">
        <f>IF(Tabel1[[#This Row],[ID'#]]="","",+VLOOKUP(Tabel1[[#This Row],[ID'#]],'[1]Product overview'!$B:$P,12,FALSE))</f>
        <v/>
      </c>
      <c r="M425" s="2" t="str">
        <f>IF(Tabel1[[#This Row],[ID'#]]="","",+VLOOKUP(Tabel1[[#This Row],[ID'#]],'[1]Product overview'!$B:$P,13,FALSE))</f>
        <v/>
      </c>
      <c r="N425" s="2" t="str">
        <f>IF(Tabel1[[#This Row],[ID'#]]="","",+VLOOKUP(Tabel1[[#This Row],[ID'#]],'[1]Product overview'!$B:$P,14,FALSE))</f>
        <v/>
      </c>
      <c r="O425" s="2" t="str">
        <f>IF(Tabel1[[#This Row],[ID'#]]="","",+VLOOKUP(Tabel1[[#This Row],[ID'#]],'[1]Product overview'!$B:$P,15,FALSE))</f>
        <v/>
      </c>
    </row>
    <row r="426" spans="1:15">
      <c r="A426" s="98"/>
      <c r="B426" s="98"/>
      <c r="C426" s="119"/>
      <c r="D426" s="98"/>
      <c r="E426" s="98"/>
      <c r="F426" s="98" t="str">
        <f>IF(Tabel1[[#This Row],[ID'#]]="","",+VLOOKUP(Tabel1[[#This Row],[ID'#]],'[1]Product overview'!$B:$P,2,FALSE))</f>
        <v/>
      </c>
      <c r="G426" s="2" t="str">
        <f>IF(Tabel1[[#This Row],[ID'#]]="","",+VLOOKUP(Tabel1[[#This Row],[ID'#]],'[1]Product overview'!$B:$P,5,FALSE))</f>
        <v/>
      </c>
      <c r="H426" s="2" t="str">
        <f>IF(Tabel1[[#This Row],[ID'#]]="","",+VLOOKUP(Tabel1[[#This Row],[ID'#]],'[1]Product overview'!$B:$P,8,FALSE))</f>
        <v/>
      </c>
      <c r="I426" s="2" t="str">
        <f>IF(Tabel1[[#This Row],[ID'#]]="","",+VLOOKUP(Tabel1[[#This Row],[ID'#]],'[1]Product overview'!$B:$P,9,FALSE))</f>
        <v/>
      </c>
      <c r="J426" s="2" t="str">
        <f>IF(Tabel1[[#This Row],[ID'#]]="","",+VLOOKUP(Tabel1[[#This Row],[ID'#]],'[1]Product overview'!$B:$P,10,FALSE))</f>
        <v/>
      </c>
      <c r="K426" s="2" t="str">
        <f>IF(Tabel1[[#This Row],[ID'#]]="","",+VLOOKUP(Tabel1[[#This Row],[ID'#]],'[1]Product overview'!$B:$P,11,FALSE))</f>
        <v/>
      </c>
      <c r="L426" s="2" t="str">
        <f>IF(Tabel1[[#This Row],[ID'#]]="","",+VLOOKUP(Tabel1[[#This Row],[ID'#]],'[1]Product overview'!$B:$P,12,FALSE))</f>
        <v/>
      </c>
      <c r="M426" s="2" t="str">
        <f>IF(Tabel1[[#This Row],[ID'#]]="","",+VLOOKUP(Tabel1[[#This Row],[ID'#]],'[1]Product overview'!$B:$P,13,FALSE))</f>
        <v/>
      </c>
      <c r="N426" s="2" t="str">
        <f>IF(Tabel1[[#This Row],[ID'#]]="","",+VLOOKUP(Tabel1[[#This Row],[ID'#]],'[1]Product overview'!$B:$P,14,FALSE))</f>
        <v/>
      </c>
      <c r="O426" s="2" t="str">
        <f>IF(Tabel1[[#This Row],[ID'#]]="","",+VLOOKUP(Tabel1[[#This Row],[ID'#]],'[1]Product overview'!$B:$P,15,FALSE))</f>
        <v/>
      </c>
    </row>
    <row r="427" spans="1:15">
      <c r="A427" s="98"/>
      <c r="B427" s="98"/>
      <c r="C427" s="119"/>
      <c r="D427" s="98"/>
      <c r="E427" s="98"/>
      <c r="F427" s="98" t="str">
        <f>IF(Tabel1[[#This Row],[ID'#]]="","",+VLOOKUP(Tabel1[[#This Row],[ID'#]],'[1]Product overview'!$B:$P,2,FALSE))</f>
        <v/>
      </c>
      <c r="G427" s="2" t="str">
        <f>IF(Tabel1[[#This Row],[ID'#]]="","",+VLOOKUP(Tabel1[[#This Row],[ID'#]],'[1]Product overview'!$B:$P,5,FALSE))</f>
        <v/>
      </c>
      <c r="H427" s="2" t="str">
        <f>IF(Tabel1[[#This Row],[ID'#]]="","",+VLOOKUP(Tabel1[[#This Row],[ID'#]],'[1]Product overview'!$B:$P,8,FALSE))</f>
        <v/>
      </c>
      <c r="I427" s="2" t="str">
        <f>IF(Tabel1[[#This Row],[ID'#]]="","",+VLOOKUP(Tabel1[[#This Row],[ID'#]],'[1]Product overview'!$B:$P,9,FALSE))</f>
        <v/>
      </c>
      <c r="J427" s="2" t="str">
        <f>IF(Tabel1[[#This Row],[ID'#]]="","",+VLOOKUP(Tabel1[[#This Row],[ID'#]],'[1]Product overview'!$B:$P,10,FALSE))</f>
        <v/>
      </c>
      <c r="K427" s="2" t="str">
        <f>IF(Tabel1[[#This Row],[ID'#]]="","",+VLOOKUP(Tabel1[[#This Row],[ID'#]],'[1]Product overview'!$B:$P,11,FALSE))</f>
        <v/>
      </c>
      <c r="L427" s="2" t="str">
        <f>IF(Tabel1[[#This Row],[ID'#]]="","",+VLOOKUP(Tabel1[[#This Row],[ID'#]],'[1]Product overview'!$B:$P,12,FALSE))</f>
        <v/>
      </c>
      <c r="M427" s="2" t="str">
        <f>IF(Tabel1[[#This Row],[ID'#]]="","",+VLOOKUP(Tabel1[[#This Row],[ID'#]],'[1]Product overview'!$B:$P,13,FALSE))</f>
        <v/>
      </c>
      <c r="N427" s="2" t="str">
        <f>IF(Tabel1[[#This Row],[ID'#]]="","",+VLOOKUP(Tabel1[[#This Row],[ID'#]],'[1]Product overview'!$B:$P,14,FALSE))</f>
        <v/>
      </c>
      <c r="O427" s="2" t="str">
        <f>IF(Tabel1[[#This Row],[ID'#]]="","",+VLOOKUP(Tabel1[[#This Row],[ID'#]],'[1]Product overview'!$B:$P,15,FALSE))</f>
        <v/>
      </c>
    </row>
    <row r="428" spans="1:15">
      <c r="A428" s="98"/>
      <c r="B428" s="98"/>
      <c r="C428" s="119"/>
      <c r="D428" s="98"/>
      <c r="E428" s="98"/>
      <c r="F428" s="98" t="str">
        <f>IF(Tabel1[[#This Row],[ID'#]]="","",+VLOOKUP(Tabel1[[#This Row],[ID'#]],'[1]Product overview'!$B:$P,2,FALSE))</f>
        <v/>
      </c>
      <c r="G428" s="2" t="str">
        <f>IF(Tabel1[[#This Row],[ID'#]]="","",+VLOOKUP(Tabel1[[#This Row],[ID'#]],'[1]Product overview'!$B:$P,5,FALSE))</f>
        <v/>
      </c>
      <c r="H428" s="2" t="str">
        <f>IF(Tabel1[[#This Row],[ID'#]]="","",+VLOOKUP(Tabel1[[#This Row],[ID'#]],'[1]Product overview'!$B:$P,8,FALSE))</f>
        <v/>
      </c>
      <c r="I428" s="2" t="str">
        <f>IF(Tabel1[[#This Row],[ID'#]]="","",+VLOOKUP(Tabel1[[#This Row],[ID'#]],'[1]Product overview'!$B:$P,9,FALSE))</f>
        <v/>
      </c>
      <c r="J428" s="2" t="str">
        <f>IF(Tabel1[[#This Row],[ID'#]]="","",+VLOOKUP(Tabel1[[#This Row],[ID'#]],'[1]Product overview'!$B:$P,10,FALSE))</f>
        <v/>
      </c>
      <c r="K428" s="2" t="str">
        <f>IF(Tabel1[[#This Row],[ID'#]]="","",+VLOOKUP(Tabel1[[#This Row],[ID'#]],'[1]Product overview'!$B:$P,11,FALSE))</f>
        <v/>
      </c>
      <c r="L428" s="2" t="str">
        <f>IF(Tabel1[[#This Row],[ID'#]]="","",+VLOOKUP(Tabel1[[#This Row],[ID'#]],'[1]Product overview'!$B:$P,12,FALSE))</f>
        <v/>
      </c>
      <c r="M428" s="2" t="str">
        <f>IF(Tabel1[[#This Row],[ID'#]]="","",+VLOOKUP(Tabel1[[#This Row],[ID'#]],'[1]Product overview'!$B:$P,13,FALSE))</f>
        <v/>
      </c>
      <c r="N428" s="2" t="str">
        <f>IF(Tabel1[[#This Row],[ID'#]]="","",+VLOOKUP(Tabel1[[#This Row],[ID'#]],'[1]Product overview'!$B:$P,14,FALSE))</f>
        <v/>
      </c>
      <c r="O428" s="2" t="str">
        <f>IF(Tabel1[[#This Row],[ID'#]]="","",+VLOOKUP(Tabel1[[#This Row],[ID'#]],'[1]Product overview'!$B:$P,15,FALSE))</f>
        <v/>
      </c>
    </row>
    <row r="429" spans="1:15">
      <c r="A429" s="98"/>
      <c r="B429" s="98"/>
      <c r="C429" s="119"/>
      <c r="D429" s="98"/>
      <c r="E429" s="98"/>
      <c r="F429" s="98" t="str">
        <f>IF(Tabel1[[#This Row],[ID'#]]="","",+VLOOKUP(Tabel1[[#This Row],[ID'#]],'[1]Product overview'!$B:$P,2,FALSE))</f>
        <v/>
      </c>
      <c r="G429" s="2" t="str">
        <f>IF(Tabel1[[#This Row],[ID'#]]="","",+VLOOKUP(Tabel1[[#This Row],[ID'#]],'[1]Product overview'!$B:$P,5,FALSE))</f>
        <v/>
      </c>
      <c r="H429" s="2" t="str">
        <f>IF(Tabel1[[#This Row],[ID'#]]="","",+VLOOKUP(Tabel1[[#This Row],[ID'#]],'[1]Product overview'!$B:$P,8,FALSE))</f>
        <v/>
      </c>
      <c r="I429" s="2" t="str">
        <f>IF(Tabel1[[#This Row],[ID'#]]="","",+VLOOKUP(Tabel1[[#This Row],[ID'#]],'[1]Product overview'!$B:$P,9,FALSE))</f>
        <v/>
      </c>
      <c r="J429" s="2" t="str">
        <f>IF(Tabel1[[#This Row],[ID'#]]="","",+VLOOKUP(Tabel1[[#This Row],[ID'#]],'[1]Product overview'!$B:$P,10,FALSE))</f>
        <v/>
      </c>
      <c r="K429" s="2" t="str">
        <f>IF(Tabel1[[#This Row],[ID'#]]="","",+VLOOKUP(Tabel1[[#This Row],[ID'#]],'[1]Product overview'!$B:$P,11,FALSE))</f>
        <v/>
      </c>
      <c r="L429" s="2" t="str">
        <f>IF(Tabel1[[#This Row],[ID'#]]="","",+VLOOKUP(Tabel1[[#This Row],[ID'#]],'[1]Product overview'!$B:$P,12,FALSE))</f>
        <v/>
      </c>
      <c r="M429" s="2" t="str">
        <f>IF(Tabel1[[#This Row],[ID'#]]="","",+VLOOKUP(Tabel1[[#This Row],[ID'#]],'[1]Product overview'!$B:$P,13,FALSE))</f>
        <v/>
      </c>
      <c r="N429" s="2" t="str">
        <f>IF(Tabel1[[#This Row],[ID'#]]="","",+VLOOKUP(Tabel1[[#This Row],[ID'#]],'[1]Product overview'!$B:$P,14,FALSE))</f>
        <v/>
      </c>
      <c r="O429" s="2" t="str">
        <f>IF(Tabel1[[#This Row],[ID'#]]="","",+VLOOKUP(Tabel1[[#This Row],[ID'#]],'[1]Product overview'!$B:$P,15,FALSE))</f>
        <v/>
      </c>
    </row>
    <row r="430" spans="1:15">
      <c r="A430" s="98"/>
      <c r="B430" s="98"/>
      <c r="C430" s="119"/>
      <c r="D430" s="98"/>
      <c r="E430" s="98"/>
      <c r="F430" s="98" t="str">
        <f>IF(Tabel1[[#This Row],[ID'#]]="","",+VLOOKUP(Tabel1[[#This Row],[ID'#]],'[1]Product overview'!$B:$P,2,FALSE))</f>
        <v/>
      </c>
      <c r="G430" s="2" t="str">
        <f>IF(Tabel1[[#This Row],[ID'#]]="","",+VLOOKUP(Tabel1[[#This Row],[ID'#]],'[1]Product overview'!$B:$P,5,FALSE))</f>
        <v/>
      </c>
      <c r="H430" s="2" t="str">
        <f>IF(Tabel1[[#This Row],[ID'#]]="","",+VLOOKUP(Tabel1[[#This Row],[ID'#]],'[1]Product overview'!$B:$P,8,FALSE))</f>
        <v/>
      </c>
      <c r="I430" s="2" t="str">
        <f>IF(Tabel1[[#This Row],[ID'#]]="","",+VLOOKUP(Tabel1[[#This Row],[ID'#]],'[1]Product overview'!$B:$P,9,FALSE))</f>
        <v/>
      </c>
      <c r="J430" s="2" t="str">
        <f>IF(Tabel1[[#This Row],[ID'#]]="","",+VLOOKUP(Tabel1[[#This Row],[ID'#]],'[1]Product overview'!$B:$P,10,FALSE))</f>
        <v/>
      </c>
      <c r="K430" s="2" t="str">
        <f>IF(Tabel1[[#This Row],[ID'#]]="","",+VLOOKUP(Tabel1[[#This Row],[ID'#]],'[1]Product overview'!$B:$P,11,FALSE))</f>
        <v/>
      </c>
      <c r="L430" s="2" t="str">
        <f>IF(Tabel1[[#This Row],[ID'#]]="","",+VLOOKUP(Tabel1[[#This Row],[ID'#]],'[1]Product overview'!$B:$P,12,FALSE))</f>
        <v/>
      </c>
      <c r="M430" s="2" t="str">
        <f>IF(Tabel1[[#This Row],[ID'#]]="","",+VLOOKUP(Tabel1[[#This Row],[ID'#]],'[1]Product overview'!$B:$P,13,FALSE))</f>
        <v/>
      </c>
      <c r="N430" s="2" t="str">
        <f>IF(Tabel1[[#This Row],[ID'#]]="","",+VLOOKUP(Tabel1[[#This Row],[ID'#]],'[1]Product overview'!$B:$P,14,FALSE))</f>
        <v/>
      </c>
      <c r="O430" s="2" t="str">
        <f>IF(Tabel1[[#This Row],[ID'#]]="","",+VLOOKUP(Tabel1[[#This Row],[ID'#]],'[1]Product overview'!$B:$P,15,FALSE))</f>
        <v/>
      </c>
    </row>
    <row r="431" spans="1:15">
      <c r="A431" s="98"/>
      <c r="B431" s="98"/>
      <c r="C431" s="119"/>
      <c r="D431" s="98"/>
      <c r="E431" s="98"/>
      <c r="F431" s="98" t="str">
        <f>IF(Tabel1[[#This Row],[ID'#]]="","",+VLOOKUP(Tabel1[[#This Row],[ID'#]],'[1]Product overview'!$B:$P,2,FALSE))</f>
        <v/>
      </c>
      <c r="G431" s="2" t="str">
        <f>IF(Tabel1[[#This Row],[ID'#]]="","",+VLOOKUP(Tabel1[[#This Row],[ID'#]],'[1]Product overview'!$B:$P,5,FALSE))</f>
        <v/>
      </c>
      <c r="H431" s="2" t="str">
        <f>IF(Tabel1[[#This Row],[ID'#]]="","",+VLOOKUP(Tabel1[[#This Row],[ID'#]],'[1]Product overview'!$B:$P,8,FALSE))</f>
        <v/>
      </c>
      <c r="I431" s="2" t="str">
        <f>IF(Tabel1[[#This Row],[ID'#]]="","",+VLOOKUP(Tabel1[[#This Row],[ID'#]],'[1]Product overview'!$B:$P,9,FALSE))</f>
        <v/>
      </c>
      <c r="J431" s="2" t="str">
        <f>IF(Tabel1[[#This Row],[ID'#]]="","",+VLOOKUP(Tabel1[[#This Row],[ID'#]],'[1]Product overview'!$B:$P,10,FALSE))</f>
        <v/>
      </c>
      <c r="K431" s="2" t="str">
        <f>IF(Tabel1[[#This Row],[ID'#]]="","",+VLOOKUP(Tabel1[[#This Row],[ID'#]],'[1]Product overview'!$B:$P,11,FALSE))</f>
        <v/>
      </c>
      <c r="L431" s="2" t="str">
        <f>IF(Tabel1[[#This Row],[ID'#]]="","",+VLOOKUP(Tabel1[[#This Row],[ID'#]],'[1]Product overview'!$B:$P,12,FALSE))</f>
        <v/>
      </c>
      <c r="M431" s="2" t="str">
        <f>IF(Tabel1[[#This Row],[ID'#]]="","",+VLOOKUP(Tabel1[[#This Row],[ID'#]],'[1]Product overview'!$B:$P,13,FALSE))</f>
        <v/>
      </c>
      <c r="N431" s="2" t="str">
        <f>IF(Tabel1[[#This Row],[ID'#]]="","",+VLOOKUP(Tabel1[[#This Row],[ID'#]],'[1]Product overview'!$B:$P,14,FALSE))</f>
        <v/>
      </c>
      <c r="O431" s="2" t="str">
        <f>IF(Tabel1[[#This Row],[ID'#]]="","",+VLOOKUP(Tabel1[[#This Row],[ID'#]],'[1]Product overview'!$B:$P,15,FALSE))</f>
        <v/>
      </c>
    </row>
    <row r="432" spans="1:15">
      <c r="A432" s="98"/>
      <c r="B432" s="98"/>
      <c r="C432" s="119"/>
      <c r="D432" s="98"/>
      <c r="E432" s="98"/>
      <c r="F432" s="98" t="str">
        <f>IF(Tabel1[[#This Row],[ID'#]]="","",+VLOOKUP(Tabel1[[#This Row],[ID'#]],'[1]Product overview'!$B:$P,2,FALSE))</f>
        <v/>
      </c>
      <c r="G432" s="2" t="str">
        <f>IF(Tabel1[[#This Row],[ID'#]]="","",+VLOOKUP(Tabel1[[#This Row],[ID'#]],'[1]Product overview'!$B:$P,5,FALSE))</f>
        <v/>
      </c>
      <c r="H432" s="2" t="str">
        <f>IF(Tabel1[[#This Row],[ID'#]]="","",+VLOOKUP(Tabel1[[#This Row],[ID'#]],'[1]Product overview'!$B:$P,8,FALSE))</f>
        <v/>
      </c>
      <c r="I432" s="2" t="str">
        <f>IF(Tabel1[[#This Row],[ID'#]]="","",+VLOOKUP(Tabel1[[#This Row],[ID'#]],'[1]Product overview'!$B:$P,9,FALSE))</f>
        <v/>
      </c>
      <c r="J432" s="2" t="str">
        <f>IF(Tabel1[[#This Row],[ID'#]]="","",+VLOOKUP(Tabel1[[#This Row],[ID'#]],'[1]Product overview'!$B:$P,10,FALSE))</f>
        <v/>
      </c>
      <c r="K432" s="2" t="str">
        <f>IF(Tabel1[[#This Row],[ID'#]]="","",+VLOOKUP(Tabel1[[#This Row],[ID'#]],'[1]Product overview'!$B:$P,11,FALSE))</f>
        <v/>
      </c>
      <c r="L432" s="2" t="str">
        <f>IF(Tabel1[[#This Row],[ID'#]]="","",+VLOOKUP(Tabel1[[#This Row],[ID'#]],'[1]Product overview'!$B:$P,12,FALSE))</f>
        <v/>
      </c>
      <c r="M432" s="2" t="str">
        <f>IF(Tabel1[[#This Row],[ID'#]]="","",+VLOOKUP(Tabel1[[#This Row],[ID'#]],'[1]Product overview'!$B:$P,13,FALSE))</f>
        <v/>
      </c>
      <c r="N432" s="2" t="str">
        <f>IF(Tabel1[[#This Row],[ID'#]]="","",+VLOOKUP(Tabel1[[#This Row],[ID'#]],'[1]Product overview'!$B:$P,14,FALSE))</f>
        <v/>
      </c>
      <c r="O432" s="2" t="str">
        <f>IF(Tabel1[[#This Row],[ID'#]]="","",+VLOOKUP(Tabel1[[#This Row],[ID'#]],'[1]Product overview'!$B:$P,15,FALSE))</f>
        <v/>
      </c>
    </row>
    <row r="433" spans="1:15">
      <c r="A433" s="98"/>
      <c r="B433" s="98"/>
      <c r="C433" s="119"/>
      <c r="D433" s="98"/>
      <c r="E433" s="98"/>
      <c r="F433" s="98" t="str">
        <f>IF(Tabel1[[#This Row],[ID'#]]="","",+VLOOKUP(Tabel1[[#This Row],[ID'#]],'[1]Product overview'!$B:$P,2,FALSE))</f>
        <v/>
      </c>
      <c r="G433" s="2" t="str">
        <f>IF(Tabel1[[#This Row],[ID'#]]="","",+VLOOKUP(Tabel1[[#This Row],[ID'#]],'[1]Product overview'!$B:$P,5,FALSE))</f>
        <v/>
      </c>
      <c r="H433" s="2" t="str">
        <f>IF(Tabel1[[#This Row],[ID'#]]="","",+VLOOKUP(Tabel1[[#This Row],[ID'#]],'[1]Product overview'!$B:$P,8,FALSE))</f>
        <v/>
      </c>
      <c r="I433" s="2" t="str">
        <f>IF(Tabel1[[#This Row],[ID'#]]="","",+VLOOKUP(Tabel1[[#This Row],[ID'#]],'[1]Product overview'!$B:$P,9,FALSE))</f>
        <v/>
      </c>
      <c r="J433" s="2" t="str">
        <f>IF(Tabel1[[#This Row],[ID'#]]="","",+VLOOKUP(Tabel1[[#This Row],[ID'#]],'[1]Product overview'!$B:$P,10,FALSE))</f>
        <v/>
      </c>
      <c r="K433" s="2" t="str">
        <f>IF(Tabel1[[#This Row],[ID'#]]="","",+VLOOKUP(Tabel1[[#This Row],[ID'#]],'[1]Product overview'!$B:$P,11,FALSE))</f>
        <v/>
      </c>
      <c r="L433" s="2" t="str">
        <f>IF(Tabel1[[#This Row],[ID'#]]="","",+VLOOKUP(Tabel1[[#This Row],[ID'#]],'[1]Product overview'!$B:$P,12,FALSE))</f>
        <v/>
      </c>
      <c r="M433" s="2" t="str">
        <f>IF(Tabel1[[#This Row],[ID'#]]="","",+VLOOKUP(Tabel1[[#This Row],[ID'#]],'[1]Product overview'!$B:$P,13,FALSE))</f>
        <v/>
      </c>
      <c r="N433" s="2" t="str">
        <f>IF(Tabel1[[#This Row],[ID'#]]="","",+VLOOKUP(Tabel1[[#This Row],[ID'#]],'[1]Product overview'!$B:$P,14,FALSE))</f>
        <v/>
      </c>
      <c r="O433" s="2" t="str">
        <f>IF(Tabel1[[#This Row],[ID'#]]="","",+VLOOKUP(Tabel1[[#This Row],[ID'#]],'[1]Product overview'!$B:$P,15,FALSE))</f>
        <v/>
      </c>
    </row>
    <row r="434" spans="1:15">
      <c r="A434" s="98"/>
      <c r="B434" s="98"/>
      <c r="C434" s="119"/>
      <c r="D434" s="98"/>
      <c r="E434" s="98"/>
      <c r="F434" s="98" t="str">
        <f>IF(Tabel1[[#This Row],[ID'#]]="","",+VLOOKUP(Tabel1[[#This Row],[ID'#]],'[1]Product overview'!$B:$P,2,FALSE))</f>
        <v/>
      </c>
      <c r="G434" s="2" t="str">
        <f>IF(Tabel1[[#This Row],[ID'#]]="","",+VLOOKUP(Tabel1[[#This Row],[ID'#]],'[1]Product overview'!$B:$P,5,FALSE))</f>
        <v/>
      </c>
      <c r="H434" s="2" t="str">
        <f>IF(Tabel1[[#This Row],[ID'#]]="","",+VLOOKUP(Tabel1[[#This Row],[ID'#]],'[1]Product overview'!$B:$P,8,FALSE))</f>
        <v/>
      </c>
      <c r="I434" s="2" t="str">
        <f>IF(Tabel1[[#This Row],[ID'#]]="","",+VLOOKUP(Tabel1[[#This Row],[ID'#]],'[1]Product overview'!$B:$P,9,FALSE))</f>
        <v/>
      </c>
      <c r="J434" s="2" t="str">
        <f>IF(Tabel1[[#This Row],[ID'#]]="","",+VLOOKUP(Tabel1[[#This Row],[ID'#]],'[1]Product overview'!$B:$P,10,FALSE))</f>
        <v/>
      </c>
      <c r="K434" s="2" t="str">
        <f>IF(Tabel1[[#This Row],[ID'#]]="","",+VLOOKUP(Tabel1[[#This Row],[ID'#]],'[1]Product overview'!$B:$P,11,FALSE))</f>
        <v/>
      </c>
      <c r="L434" s="2" t="str">
        <f>IF(Tabel1[[#This Row],[ID'#]]="","",+VLOOKUP(Tabel1[[#This Row],[ID'#]],'[1]Product overview'!$B:$P,12,FALSE))</f>
        <v/>
      </c>
      <c r="M434" s="2" t="str">
        <f>IF(Tabel1[[#This Row],[ID'#]]="","",+VLOOKUP(Tabel1[[#This Row],[ID'#]],'[1]Product overview'!$B:$P,13,FALSE))</f>
        <v/>
      </c>
      <c r="N434" s="2" t="str">
        <f>IF(Tabel1[[#This Row],[ID'#]]="","",+VLOOKUP(Tabel1[[#This Row],[ID'#]],'[1]Product overview'!$B:$P,14,FALSE))</f>
        <v/>
      </c>
      <c r="O434" s="2" t="str">
        <f>IF(Tabel1[[#This Row],[ID'#]]="","",+VLOOKUP(Tabel1[[#This Row],[ID'#]],'[1]Product overview'!$B:$P,15,FALSE))</f>
        <v/>
      </c>
    </row>
    <row r="435" spans="1:15">
      <c r="A435" s="98"/>
      <c r="B435" s="98"/>
      <c r="C435" s="119"/>
      <c r="D435" s="98"/>
      <c r="E435" s="98"/>
      <c r="F435" s="98" t="str">
        <f>IF(Tabel1[[#This Row],[ID'#]]="","",+VLOOKUP(Tabel1[[#This Row],[ID'#]],'[1]Product overview'!$B:$P,2,FALSE))</f>
        <v/>
      </c>
      <c r="G435" s="2" t="str">
        <f>IF(Tabel1[[#This Row],[ID'#]]="","",+VLOOKUP(Tabel1[[#This Row],[ID'#]],'[1]Product overview'!$B:$P,5,FALSE))</f>
        <v/>
      </c>
      <c r="H435" s="2" t="str">
        <f>IF(Tabel1[[#This Row],[ID'#]]="","",+VLOOKUP(Tabel1[[#This Row],[ID'#]],'[1]Product overview'!$B:$P,8,FALSE))</f>
        <v/>
      </c>
      <c r="I435" s="2" t="str">
        <f>IF(Tabel1[[#This Row],[ID'#]]="","",+VLOOKUP(Tabel1[[#This Row],[ID'#]],'[1]Product overview'!$B:$P,9,FALSE))</f>
        <v/>
      </c>
      <c r="J435" s="2" t="str">
        <f>IF(Tabel1[[#This Row],[ID'#]]="","",+VLOOKUP(Tabel1[[#This Row],[ID'#]],'[1]Product overview'!$B:$P,10,FALSE))</f>
        <v/>
      </c>
      <c r="K435" s="2" t="str">
        <f>IF(Tabel1[[#This Row],[ID'#]]="","",+VLOOKUP(Tabel1[[#This Row],[ID'#]],'[1]Product overview'!$B:$P,11,FALSE))</f>
        <v/>
      </c>
      <c r="L435" s="2" t="str">
        <f>IF(Tabel1[[#This Row],[ID'#]]="","",+VLOOKUP(Tabel1[[#This Row],[ID'#]],'[1]Product overview'!$B:$P,12,FALSE))</f>
        <v/>
      </c>
      <c r="M435" s="2" t="str">
        <f>IF(Tabel1[[#This Row],[ID'#]]="","",+VLOOKUP(Tabel1[[#This Row],[ID'#]],'[1]Product overview'!$B:$P,13,FALSE))</f>
        <v/>
      </c>
      <c r="N435" s="2" t="str">
        <f>IF(Tabel1[[#This Row],[ID'#]]="","",+VLOOKUP(Tabel1[[#This Row],[ID'#]],'[1]Product overview'!$B:$P,14,FALSE))</f>
        <v/>
      </c>
      <c r="O435" s="2" t="str">
        <f>IF(Tabel1[[#This Row],[ID'#]]="","",+VLOOKUP(Tabel1[[#This Row],[ID'#]],'[1]Product overview'!$B:$P,15,FALSE))</f>
        <v/>
      </c>
    </row>
    <row r="436" spans="1:15">
      <c r="A436" s="98"/>
      <c r="B436" s="98"/>
      <c r="C436" s="119"/>
      <c r="D436" s="98"/>
      <c r="E436" s="98"/>
      <c r="F436" s="98" t="str">
        <f>IF(Tabel1[[#This Row],[ID'#]]="","",+VLOOKUP(Tabel1[[#This Row],[ID'#]],'[1]Product overview'!$B:$P,2,FALSE))</f>
        <v/>
      </c>
      <c r="G436" s="2" t="str">
        <f>IF(Tabel1[[#This Row],[ID'#]]="","",+VLOOKUP(Tabel1[[#This Row],[ID'#]],'[1]Product overview'!$B:$P,5,FALSE))</f>
        <v/>
      </c>
      <c r="H436" s="2" t="str">
        <f>IF(Tabel1[[#This Row],[ID'#]]="","",+VLOOKUP(Tabel1[[#This Row],[ID'#]],'[1]Product overview'!$B:$P,8,FALSE))</f>
        <v/>
      </c>
      <c r="I436" s="2" t="str">
        <f>IF(Tabel1[[#This Row],[ID'#]]="","",+VLOOKUP(Tabel1[[#This Row],[ID'#]],'[1]Product overview'!$B:$P,9,FALSE))</f>
        <v/>
      </c>
      <c r="J436" s="2" t="str">
        <f>IF(Tabel1[[#This Row],[ID'#]]="","",+VLOOKUP(Tabel1[[#This Row],[ID'#]],'[1]Product overview'!$B:$P,10,FALSE))</f>
        <v/>
      </c>
      <c r="K436" s="2" t="str">
        <f>IF(Tabel1[[#This Row],[ID'#]]="","",+VLOOKUP(Tabel1[[#This Row],[ID'#]],'[1]Product overview'!$B:$P,11,FALSE))</f>
        <v/>
      </c>
      <c r="L436" s="2" t="str">
        <f>IF(Tabel1[[#This Row],[ID'#]]="","",+VLOOKUP(Tabel1[[#This Row],[ID'#]],'[1]Product overview'!$B:$P,12,FALSE))</f>
        <v/>
      </c>
      <c r="M436" s="2" t="str">
        <f>IF(Tabel1[[#This Row],[ID'#]]="","",+VLOOKUP(Tabel1[[#This Row],[ID'#]],'[1]Product overview'!$B:$P,13,FALSE))</f>
        <v/>
      </c>
      <c r="N436" s="2" t="str">
        <f>IF(Tabel1[[#This Row],[ID'#]]="","",+VLOOKUP(Tabel1[[#This Row],[ID'#]],'[1]Product overview'!$B:$P,14,FALSE))</f>
        <v/>
      </c>
      <c r="O436" s="2" t="str">
        <f>IF(Tabel1[[#This Row],[ID'#]]="","",+VLOOKUP(Tabel1[[#This Row],[ID'#]],'[1]Product overview'!$B:$P,15,FALSE))</f>
        <v/>
      </c>
    </row>
    <row r="437" spans="1:15">
      <c r="A437" s="98"/>
      <c r="B437" s="98"/>
      <c r="C437" s="119"/>
      <c r="D437" s="98"/>
      <c r="E437" s="98"/>
      <c r="F437" s="98" t="str">
        <f>IF(Tabel1[[#This Row],[ID'#]]="","",+VLOOKUP(Tabel1[[#This Row],[ID'#]],'[1]Product overview'!$B:$P,2,FALSE))</f>
        <v/>
      </c>
      <c r="G437" s="2" t="str">
        <f>IF(Tabel1[[#This Row],[ID'#]]="","",+VLOOKUP(Tabel1[[#This Row],[ID'#]],'[1]Product overview'!$B:$P,5,FALSE))</f>
        <v/>
      </c>
      <c r="H437" s="2" t="str">
        <f>IF(Tabel1[[#This Row],[ID'#]]="","",+VLOOKUP(Tabel1[[#This Row],[ID'#]],'[1]Product overview'!$B:$P,8,FALSE))</f>
        <v/>
      </c>
      <c r="I437" s="2" t="str">
        <f>IF(Tabel1[[#This Row],[ID'#]]="","",+VLOOKUP(Tabel1[[#This Row],[ID'#]],'[1]Product overview'!$B:$P,9,FALSE))</f>
        <v/>
      </c>
      <c r="J437" s="2" t="str">
        <f>IF(Tabel1[[#This Row],[ID'#]]="","",+VLOOKUP(Tabel1[[#This Row],[ID'#]],'[1]Product overview'!$B:$P,10,FALSE))</f>
        <v/>
      </c>
      <c r="K437" s="2" t="str">
        <f>IF(Tabel1[[#This Row],[ID'#]]="","",+VLOOKUP(Tabel1[[#This Row],[ID'#]],'[1]Product overview'!$B:$P,11,FALSE))</f>
        <v/>
      </c>
      <c r="L437" s="2" t="str">
        <f>IF(Tabel1[[#This Row],[ID'#]]="","",+VLOOKUP(Tabel1[[#This Row],[ID'#]],'[1]Product overview'!$B:$P,12,FALSE))</f>
        <v/>
      </c>
      <c r="M437" s="2" t="str">
        <f>IF(Tabel1[[#This Row],[ID'#]]="","",+VLOOKUP(Tabel1[[#This Row],[ID'#]],'[1]Product overview'!$B:$P,13,FALSE))</f>
        <v/>
      </c>
      <c r="N437" s="2" t="str">
        <f>IF(Tabel1[[#This Row],[ID'#]]="","",+VLOOKUP(Tabel1[[#This Row],[ID'#]],'[1]Product overview'!$B:$P,14,FALSE))</f>
        <v/>
      </c>
      <c r="O437" s="2" t="str">
        <f>IF(Tabel1[[#This Row],[ID'#]]="","",+VLOOKUP(Tabel1[[#This Row],[ID'#]],'[1]Product overview'!$B:$P,15,FALSE))</f>
        <v/>
      </c>
    </row>
    <row r="438" spans="1:15">
      <c r="A438" s="98"/>
      <c r="B438" s="98"/>
      <c r="C438" s="119"/>
      <c r="D438" s="98"/>
      <c r="E438" s="98"/>
      <c r="F438" s="98" t="str">
        <f>IF(Tabel1[[#This Row],[ID'#]]="","",+VLOOKUP(Tabel1[[#This Row],[ID'#]],'[1]Product overview'!$B:$P,2,FALSE))</f>
        <v/>
      </c>
      <c r="G438" s="2" t="str">
        <f>IF(Tabel1[[#This Row],[ID'#]]="","",+VLOOKUP(Tabel1[[#This Row],[ID'#]],'[1]Product overview'!$B:$P,5,FALSE))</f>
        <v/>
      </c>
      <c r="H438" s="2" t="str">
        <f>IF(Tabel1[[#This Row],[ID'#]]="","",+VLOOKUP(Tabel1[[#This Row],[ID'#]],'[1]Product overview'!$B:$P,8,FALSE))</f>
        <v/>
      </c>
      <c r="I438" s="2" t="str">
        <f>IF(Tabel1[[#This Row],[ID'#]]="","",+VLOOKUP(Tabel1[[#This Row],[ID'#]],'[1]Product overview'!$B:$P,9,FALSE))</f>
        <v/>
      </c>
      <c r="J438" s="2" t="str">
        <f>IF(Tabel1[[#This Row],[ID'#]]="","",+VLOOKUP(Tabel1[[#This Row],[ID'#]],'[1]Product overview'!$B:$P,10,FALSE))</f>
        <v/>
      </c>
      <c r="K438" s="2" t="str">
        <f>IF(Tabel1[[#This Row],[ID'#]]="","",+VLOOKUP(Tabel1[[#This Row],[ID'#]],'[1]Product overview'!$B:$P,11,FALSE))</f>
        <v/>
      </c>
      <c r="L438" s="2" t="str">
        <f>IF(Tabel1[[#This Row],[ID'#]]="","",+VLOOKUP(Tabel1[[#This Row],[ID'#]],'[1]Product overview'!$B:$P,12,FALSE))</f>
        <v/>
      </c>
      <c r="M438" s="2" t="str">
        <f>IF(Tabel1[[#This Row],[ID'#]]="","",+VLOOKUP(Tabel1[[#This Row],[ID'#]],'[1]Product overview'!$B:$P,13,FALSE))</f>
        <v/>
      </c>
      <c r="N438" s="2" t="str">
        <f>IF(Tabel1[[#This Row],[ID'#]]="","",+VLOOKUP(Tabel1[[#This Row],[ID'#]],'[1]Product overview'!$B:$P,14,FALSE))</f>
        <v/>
      </c>
      <c r="O438" s="2" t="str">
        <f>IF(Tabel1[[#This Row],[ID'#]]="","",+VLOOKUP(Tabel1[[#This Row],[ID'#]],'[1]Product overview'!$B:$P,15,FALSE))</f>
        <v/>
      </c>
    </row>
    <row r="439" spans="1:15">
      <c r="A439" s="98"/>
      <c r="B439" s="98"/>
      <c r="C439" s="119"/>
      <c r="D439" s="98"/>
      <c r="E439" s="98"/>
      <c r="F439" s="98" t="str">
        <f>IF(Tabel1[[#This Row],[ID'#]]="","",+VLOOKUP(Tabel1[[#This Row],[ID'#]],'[1]Product overview'!$B:$P,2,FALSE))</f>
        <v/>
      </c>
      <c r="G439" s="2" t="str">
        <f>IF(Tabel1[[#This Row],[ID'#]]="","",+VLOOKUP(Tabel1[[#This Row],[ID'#]],'[1]Product overview'!$B:$P,5,FALSE))</f>
        <v/>
      </c>
      <c r="H439" s="2" t="str">
        <f>IF(Tabel1[[#This Row],[ID'#]]="","",+VLOOKUP(Tabel1[[#This Row],[ID'#]],'[1]Product overview'!$B:$P,8,FALSE))</f>
        <v/>
      </c>
      <c r="I439" s="2" t="str">
        <f>IF(Tabel1[[#This Row],[ID'#]]="","",+VLOOKUP(Tabel1[[#This Row],[ID'#]],'[1]Product overview'!$B:$P,9,FALSE))</f>
        <v/>
      </c>
      <c r="J439" s="2" t="str">
        <f>IF(Tabel1[[#This Row],[ID'#]]="","",+VLOOKUP(Tabel1[[#This Row],[ID'#]],'[1]Product overview'!$B:$P,10,FALSE))</f>
        <v/>
      </c>
      <c r="K439" s="2" t="str">
        <f>IF(Tabel1[[#This Row],[ID'#]]="","",+VLOOKUP(Tabel1[[#This Row],[ID'#]],'[1]Product overview'!$B:$P,11,FALSE))</f>
        <v/>
      </c>
      <c r="L439" s="2" t="str">
        <f>IF(Tabel1[[#This Row],[ID'#]]="","",+VLOOKUP(Tabel1[[#This Row],[ID'#]],'[1]Product overview'!$B:$P,12,FALSE))</f>
        <v/>
      </c>
      <c r="M439" s="2" t="str">
        <f>IF(Tabel1[[#This Row],[ID'#]]="","",+VLOOKUP(Tabel1[[#This Row],[ID'#]],'[1]Product overview'!$B:$P,13,FALSE))</f>
        <v/>
      </c>
      <c r="N439" s="2" t="str">
        <f>IF(Tabel1[[#This Row],[ID'#]]="","",+VLOOKUP(Tabel1[[#This Row],[ID'#]],'[1]Product overview'!$B:$P,14,FALSE))</f>
        <v/>
      </c>
      <c r="O439" s="2" t="str">
        <f>IF(Tabel1[[#This Row],[ID'#]]="","",+VLOOKUP(Tabel1[[#This Row],[ID'#]],'[1]Product overview'!$B:$P,15,FALSE))</f>
        <v/>
      </c>
    </row>
    <row r="440" spans="1:15">
      <c r="A440" s="98"/>
      <c r="B440" s="98"/>
      <c r="C440" s="119"/>
      <c r="D440" s="98"/>
      <c r="E440" s="98"/>
      <c r="F440" s="98" t="str">
        <f>IF(Tabel1[[#This Row],[ID'#]]="","",+VLOOKUP(Tabel1[[#This Row],[ID'#]],'[1]Product overview'!$B:$P,2,FALSE))</f>
        <v/>
      </c>
      <c r="G440" s="2" t="str">
        <f>IF(Tabel1[[#This Row],[ID'#]]="","",+VLOOKUP(Tabel1[[#This Row],[ID'#]],'[1]Product overview'!$B:$P,5,FALSE))</f>
        <v/>
      </c>
      <c r="H440" s="2" t="str">
        <f>IF(Tabel1[[#This Row],[ID'#]]="","",+VLOOKUP(Tabel1[[#This Row],[ID'#]],'[1]Product overview'!$B:$P,8,FALSE))</f>
        <v/>
      </c>
      <c r="I440" s="2" t="str">
        <f>IF(Tabel1[[#This Row],[ID'#]]="","",+VLOOKUP(Tabel1[[#This Row],[ID'#]],'[1]Product overview'!$B:$P,9,FALSE))</f>
        <v/>
      </c>
      <c r="J440" s="2" t="str">
        <f>IF(Tabel1[[#This Row],[ID'#]]="","",+VLOOKUP(Tabel1[[#This Row],[ID'#]],'[1]Product overview'!$B:$P,10,FALSE))</f>
        <v/>
      </c>
      <c r="K440" s="2" t="str">
        <f>IF(Tabel1[[#This Row],[ID'#]]="","",+VLOOKUP(Tabel1[[#This Row],[ID'#]],'[1]Product overview'!$B:$P,11,FALSE))</f>
        <v/>
      </c>
      <c r="L440" s="2" t="str">
        <f>IF(Tabel1[[#This Row],[ID'#]]="","",+VLOOKUP(Tabel1[[#This Row],[ID'#]],'[1]Product overview'!$B:$P,12,FALSE))</f>
        <v/>
      </c>
      <c r="M440" s="2" t="str">
        <f>IF(Tabel1[[#This Row],[ID'#]]="","",+VLOOKUP(Tabel1[[#This Row],[ID'#]],'[1]Product overview'!$B:$P,13,FALSE))</f>
        <v/>
      </c>
      <c r="N440" s="2" t="str">
        <f>IF(Tabel1[[#This Row],[ID'#]]="","",+VLOOKUP(Tabel1[[#This Row],[ID'#]],'[1]Product overview'!$B:$P,14,FALSE))</f>
        <v/>
      </c>
      <c r="O440" s="2" t="str">
        <f>IF(Tabel1[[#This Row],[ID'#]]="","",+VLOOKUP(Tabel1[[#This Row],[ID'#]],'[1]Product overview'!$B:$P,15,FALSE))</f>
        <v/>
      </c>
    </row>
    <row r="441" spans="1:15">
      <c r="A441" s="98"/>
      <c r="B441" s="98"/>
      <c r="C441" s="119"/>
      <c r="D441" s="98"/>
      <c r="E441" s="98"/>
      <c r="F441" s="98" t="str">
        <f>IF(Tabel1[[#This Row],[ID'#]]="","",+VLOOKUP(Tabel1[[#This Row],[ID'#]],'[1]Product overview'!$B:$P,2,FALSE))</f>
        <v/>
      </c>
      <c r="G441" s="2" t="str">
        <f>IF(Tabel1[[#This Row],[ID'#]]="","",+VLOOKUP(Tabel1[[#This Row],[ID'#]],'[1]Product overview'!$B:$P,5,FALSE))</f>
        <v/>
      </c>
      <c r="H441" s="2" t="str">
        <f>IF(Tabel1[[#This Row],[ID'#]]="","",+VLOOKUP(Tabel1[[#This Row],[ID'#]],'[1]Product overview'!$B:$P,8,FALSE))</f>
        <v/>
      </c>
      <c r="I441" s="2" t="str">
        <f>IF(Tabel1[[#This Row],[ID'#]]="","",+VLOOKUP(Tabel1[[#This Row],[ID'#]],'[1]Product overview'!$B:$P,9,FALSE))</f>
        <v/>
      </c>
      <c r="J441" s="2" t="str">
        <f>IF(Tabel1[[#This Row],[ID'#]]="","",+VLOOKUP(Tabel1[[#This Row],[ID'#]],'[1]Product overview'!$B:$P,10,FALSE))</f>
        <v/>
      </c>
      <c r="K441" s="2" t="str">
        <f>IF(Tabel1[[#This Row],[ID'#]]="","",+VLOOKUP(Tabel1[[#This Row],[ID'#]],'[1]Product overview'!$B:$P,11,FALSE))</f>
        <v/>
      </c>
      <c r="L441" s="2" t="str">
        <f>IF(Tabel1[[#This Row],[ID'#]]="","",+VLOOKUP(Tabel1[[#This Row],[ID'#]],'[1]Product overview'!$B:$P,12,FALSE))</f>
        <v/>
      </c>
      <c r="M441" s="2" t="str">
        <f>IF(Tabel1[[#This Row],[ID'#]]="","",+VLOOKUP(Tabel1[[#This Row],[ID'#]],'[1]Product overview'!$B:$P,13,FALSE))</f>
        <v/>
      </c>
      <c r="N441" s="2" t="str">
        <f>IF(Tabel1[[#This Row],[ID'#]]="","",+VLOOKUP(Tabel1[[#This Row],[ID'#]],'[1]Product overview'!$B:$P,14,FALSE))</f>
        <v/>
      </c>
      <c r="O441" s="2" t="str">
        <f>IF(Tabel1[[#This Row],[ID'#]]="","",+VLOOKUP(Tabel1[[#This Row],[ID'#]],'[1]Product overview'!$B:$P,15,FALSE))</f>
        <v/>
      </c>
    </row>
    <row r="442" spans="1:15">
      <c r="A442" s="98"/>
      <c r="B442" s="98"/>
      <c r="C442" s="119"/>
      <c r="D442" s="98"/>
      <c r="E442" s="98"/>
      <c r="F442" s="98" t="str">
        <f>IF(Tabel1[[#This Row],[ID'#]]="","",+VLOOKUP(Tabel1[[#This Row],[ID'#]],'[1]Product overview'!$B:$P,2,FALSE))</f>
        <v/>
      </c>
      <c r="G442" s="2" t="str">
        <f>IF(Tabel1[[#This Row],[ID'#]]="","",+VLOOKUP(Tabel1[[#This Row],[ID'#]],'[1]Product overview'!$B:$P,5,FALSE))</f>
        <v/>
      </c>
      <c r="H442" s="2" t="str">
        <f>IF(Tabel1[[#This Row],[ID'#]]="","",+VLOOKUP(Tabel1[[#This Row],[ID'#]],'[1]Product overview'!$B:$P,8,FALSE))</f>
        <v/>
      </c>
      <c r="I442" s="2" t="str">
        <f>IF(Tabel1[[#This Row],[ID'#]]="","",+VLOOKUP(Tabel1[[#This Row],[ID'#]],'[1]Product overview'!$B:$P,9,FALSE))</f>
        <v/>
      </c>
      <c r="J442" s="2" t="str">
        <f>IF(Tabel1[[#This Row],[ID'#]]="","",+VLOOKUP(Tabel1[[#This Row],[ID'#]],'[1]Product overview'!$B:$P,10,FALSE))</f>
        <v/>
      </c>
      <c r="K442" s="2" t="str">
        <f>IF(Tabel1[[#This Row],[ID'#]]="","",+VLOOKUP(Tabel1[[#This Row],[ID'#]],'[1]Product overview'!$B:$P,11,FALSE))</f>
        <v/>
      </c>
      <c r="L442" s="2" t="str">
        <f>IF(Tabel1[[#This Row],[ID'#]]="","",+VLOOKUP(Tabel1[[#This Row],[ID'#]],'[1]Product overview'!$B:$P,12,FALSE))</f>
        <v/>
      </c>
      <c r="M442" s="2" t="str">
        <f>IF(Tabel1[[#This Row],[ID'#]]="","",+VLOOKUP(Tabel1[[#This Row],[ID'#]],'[1]Product overview'!$B:$P,13,FALSE))</f>
        <v/>
      </c>
      <c r="N442" s="2" t="str">
        <f>IF(Tabel1[[#This Row],[ID'#]]="","",+VLOOKUP(Tabel1[[#This Row],[ID'#]],'[1]Product overview'!$B:$P,14,FALSE))</f>
        <v/>
      </c>
      <c r="O442" s="2" t="str">
        <f>IF(Tabel1[[#This Row],[ID'#]]="","",+VLOOKUP(Tabel1[[#This Row],[ID'#]],'[1]Product overview'!$B:$P,15,FALSE))</f>
        <v/>
      </c>
    </row>
    <row r="443" spans="1:15">
      <c r="A443" s="98"/>
      <c r="B443" s="98"/>
      <c r="C443" s="119"/>
      <c r="D443" s="98"/>
      <c r="E443" s="98"/>
      <c r="F443" s="98" t="str">
        <f>IF(Tabel1[[#This Row],[ID'#]]="","",+VLOOKUP(Tabel1[[#This Row],[ID'#]],'[1]Product overview'!$B:$P,2,FALSE))</f>
        <v/>
      </c>
      <c r="G443" s="2" t="str">
        <f>IF(Tabel1[[#This Row],[ID'#]]="","",+VLOOKUP(Tabel1[[#This Row],[ID'#]],'[1]Product overview'!$B:$P,5,FALSE))</f>
        <v/>
      </c>
      <c r="H443" s="2" t="str">
        <f>IF(Tabel1[[#This Row],[ID'#]]="","",+VLOOKUP(Tabel1[[#This Row],[ID'#]],'[1]Product overview'!$B:$P,8,FALSE))</f>
        <v/>
      </c>
      <c r="I443" s="2" t="str">
        <f>IF(Tabel1[[#This Row],[ID'#]]="","",+VLOOKUP(Tabel1[[#This Row],[ID'#]],'[1]Product overview'!$B:$P,9,FALSE))</f>
        <v/>
      </c>
      <c r="J443" s="2" t="str">
        <f>IF(Tabel1[[#This Row],[ID'#]]="","",+VLOOKUP(Tabel1[[#This Row],[ID'#]],'[1]Product overview'!$B:$P,10,FALSE))</f>
        <v/>
      </c>
      <c r="K443" s="2" t="str">
        <f>IF(Tabel1[[#This Row],[ID'#]]="","",+VLOOKUP(Tabel1[[#This Row],[ID'#]],'[1]Product overview'!$B:$P,11,FALSE))</f>
        <v/>
      </c>
      <c r="L443" s="2" t="str">
        <f>IF(Tabel1[[#This Row],[ID'#]]="","",+VLOOKUP(Tabel1[[#This Row],[ID'#]],'[1]Product overview'!$B:$P,12,FALSE))</f>
        <v/>
      </c>
      <c r="M443" s="2" t="str">
        <f>IF(Tabel1[[#This Row],[ID'#]]="","",+VLOOKUP(Tabel1[[#This Row],[ID'#]],'[1]Product overview'!$B:$P,13,FALSE))</f>
        <v/>
      </c>
      <c r="N443" s="2" t="str">
        <f>IF(Tabel1[[#This Row],[ID'#]]="","",+VLOOKUP(Tabel1[[#This Row],[ID'#]],'[1]Product overview'!$B:$P,14,FALSE))</f>
        <v/>
      </c>
      <c r="O443" s="2" t="str">
        <f>IF(Tabel1[[#This Row],[ID'#]]="","",+VLOOKUP(Tabel1[[#This Row],[ID'#]],'[1]Product overview'!$B:$P,15,FALSE))</f>
        <v/>
      </c>
    </row>
    <row r="444" spans="1:15">
      <c r="A444" s="98"/>
      <c r="B444" s="98"/>
      <c r="C444" s="119"/>
      <c r="D444" s="98"/>
      <c r="E444" s="98"/>
      <c r="F444" s="98" t="str">
        <f>IF(Tabel1[[#This Row],[ID'#]]="","",+VLOOKUP(Tabel1[[#This Row],[ID'#]],'[1]Product overview'!$B:$P,2,FALSE))</f>
        <v/>
      </c>
      <c r="G444" s="2" t="str">
        <f>IF(Tabel1[[#This Row],[ID'#]]="","",+VLOOKUP(Tabel1[[#This Row],[ID'#]],'[1]Product overview'!$B:$P,5,FALSE))</f>
        <v/>
      </c>
      <c r="H444" s="2" t="str">
        <f>IF(Tabel1[[#This Row],[ID'#]]="","",+VLOOKUP(Tabel1[[#This Row],[ID'#]],'[1]Product overview'!$B:$P,8,FALSE))</f>
        <v/>
      </c>
      <c r="I444" s="2" t="str">
        <f>IF(Tabel1[[#This Row],[ID'#]]="","",+VLOOKUP(Tabel1[[#This Row],[ID'#]],'[1]Product overview'!$B:$P,9,FALSE))</f>
        <v/>
      </c>
      <c r="J444" s="2" t="str">
        <f>IF(Tabel1[[#This Row],[ID'#]]="","",+VLOOKUP(Tabel1[[#This Row],[ID'#]],'[1]Product overview'!$B:$P,10,FALSE))</f>
        <v/>
      </c>
      <c r="K444" s="2" t="str">
        <f>IF(Tabel1[[#This Row],[ID'#]]="","",+VLOOKUP(Tabel1[[#This Row],[ID'#]],'[1]Product overview'!$B:$P,11,FALSE))</f>
        <v/>
      </c>
      <c r="L444" s="2" t="str">
        <f>IF(Tabel1[[#This Row],[ID'#]]="","",+VLOOKUP(Tabel1[[#This Row],[ID'#]],'[1]Product overview'!$B:$P,12,FALSE))</f>
        <v/>
      </c>
      <c r="M444" s="2" t="str">
        <f>IF(Tabel1[[#This Row],[ID'#]]="","",+VLOOKUP(Tabel1[[#This Row],[ID'#]],'[1]Product overview'!$B:$P,13,FALSE))</f>
        <v/>
      </c>
      <c r="N444" s="2" t="str">
        <f>IF(Tabel1[[#This Row],[ID'#]]="","",+VLOOKUP(Tabel1[[#This Row],[ID'#]],'[1]Product overview'!$B:$P,14,FALSE))</f>
        <v/>
      </c>
      <c r="O444" s="2" t="str">
        <f>IF(Tabel1[[#This Row],[ID'#]]="","",+VLOOKUP(Tabel1[[#This Row],[ID'#]],'[1]Product overview'!$B:$P,15,FALSE))</f>
        <v/>
      </c>
    </row>
    <row r="445" spans="1:15">
      <c r="A445" s="98"/>
      <c r="B445" s="98"/>
      <c r="C445" s="119"/>
      <c r="D445" s="98"/>
      <c r="E445" s="98"/>
      <c r="F445" s="98" t="str">
        <f>IF(Tabel1[[#This Row],[ID'#]]="","",+VLOOKUP(Tabel1[[#This Row],[ID'#]],'[1]Product overview'!$B:$P,2,FALSE))</f>
        <v/>
      </c>
      <c r="G445" s="2" t="str">
        <f>IF(Tabel1[[#This Row],[ID'#]]="","",+VLOOKUP(Tabel1[[#This Row],[ID'#]],'[1]Product overview'!$B:$P,5,FALSE))</f>
        <v/>
      </c>
      <c r="H445" s="2" t="str">
        <f>IF(Tabel1[[#This Row],[ID'#]]="","",+VLOOKUP(Tabel1[[#This Row],[ID'#]],'[1]Product overview'!$B:$P,8,FALSE))</f>
        <v/>
      </c>
      <c r="I445" s="2" t="str">
        <f>IF(Tabel1[[#This Row],[ID'#]]="","",+VLOOKUP(Tabel1[[#This Row],[ID'#]],'[1]Product overview'!$B:$P,9,FALSE))</f>
        <v/>
      </c>
      <c r="J445" s="2" t="str">
        <f>IF(Tabel1[[#This Row],[ID'#]]="","",+VLOOKUP(Tabel1[[#This Row],[ID'#]],'[1]Product overview'!$B:$P,10,FALSE))</f>
        <v/>
      </c>
      <c r="K445" s="2" t="str">
        <f>IF(Tabel1[[#This Row],[ID'#]]="","",+VLOOKUP(Tabel1[[#This Row],[ID'#]],'[1]Product overview'!$B:$P,11,FALSE))</f>
        <v/>
      </c>
      <c r="L445" s="2" t="str">
        <f>IF(Tabel1[[#This Row],[ID'#]]="","",+VLOOKUP(Tabel1[[#This Row],[ID'#]],'[1]Product overview'!$B:$P,12,FALSE))</f>
        <v/>
      </c>
      <c r="M445" s="2" t="str">
        <f>IF(Tabel1[[#This Row],[ID'#]]="","",+VLOOKUP(Tabel1[[#This Row],[ID'#]],'[1]Product overview'!$B:$P,13,FALSE))</f>
        <v/>
      </c>
      <c r="N445" s="2" t="str">
        <f>IF(Tabel1[[#This Row],[ID'#]]="","",+VLOOKUP(Tabel1[[#This Row],[ID'#]],'[1]Product overview'!$B:$P,14,FALSE))</f>
        <v/>
      </c>
      <c r="O445" s="2" t="str">
        <f>IF(Tabel1[[#This Row],[ID'#]]="","",+VLOOKUP(Tabel1[[#This Row],[ID'#]],'[1]Product overview'!$B:$P,15,FALSE))</f>
        <v/>
      </c>
    </row>
    <row r="446" spans="1:15">
      <c r="A446" s="98"/>
      <c r="B446" s="98"/>
      <c r="C446" s="119"/>
      <c r="D446" s="98"/>
      <c r="E446" s="98"/>
      <c r="F446" s="98" t="str">
        <f>IF(Tabel1[[#This Row],[ID'#]]="","",+VLOOKUP(Tabel1[[#This Row],[ID'#]],'[1]Product overview'!$B:$P,2,FALSE))</f>
        <v/>
      </c>
      <c r="G446" s="2" t="str">
        <f>IF(Tabel1[[#This Row],[ID'#]]="","",+VLOOKUP(Tabel1[[#This Row],[ID'#]],'[1]Product overview'!$B:$P,5,FALSE))</f>
        <v/>
      </c>
      <c r="H446" s="2" t="str">
        <f>IF(Tabel1[[#This Row],[ID'#]]="","",+VLOOKUP(Tabel1[[#This Row],[ID'#]],'[1]Product overview'!$B:$P,8,FALSE))</f>
        <v/>
      </c>
      <c r="I446" s="2" t="str">
        <f>IF(Tabel1[[#This Row],[ID'#]]="","",+VLOOKUP(Tabel1[[#This Row],[ID'#]],'[1]Product overview'!$B:$P,9,FALSE))</f>
        <v/>
      </c>
      <c r="J446" s="2" t="str">
        <f>IF(Tabel1[[#This Row],[ID'#]]="","",+VLOOKUP(Tabel1[[#This Row],[ID'#]],'[1]Product overview'!$B:$P,10,FALSE))</f>
        <v/>
      </c>
      <c r="K446" s="2" t="str">
        <f>IF(Tabel1[[#This Row],[ID'#]]="","",+VLOOKUP(Tabel1[[#This Row],[ID'#]],'[1]Product overview'!$B:$P,11,FALSE))</f>
        <v/>
      </c>
      <c r="L446" s="2" t="str">
        <f>IF(Tabel1[[#This Row],[ID'#]]="","",+VLOOKUP(Tabel1[[#This Row],[ID'#]],'[1]Product overview'!$B:$P,12,FALSE))</f>
        <v/>
      </c>
      <c r="M446" s="2" t="str">
        <f>IF(Tabel1[[#This Row],[ID'#]]="","",+VLOOKUP(Tabel1[[#This Row],[ID'#]],'[1]Product overview'!$B:$P,13,FALSE))</f>
        <v/>
      </c>
      <c r="N446" s="2" t="str">
        <f>IF(Tabel1[[#This Row],[ID'#]]="","",+VLOOKUP(Tabel1[[#This Row],[ID'#]],'[1]Product overview'!$B:$P,14,FALSE))</f>
        <v/>
      </c>
      <c r="O446" s="2" t="str">
        <f>IF(Tabel1[[#This Row],[ID'#]]="","",+VLOOKUP(Tabel1[[#This Row],[ID'#]],'[1]Product overview'!$B:$P,15,FALSE))</f>
        <v/>
      </c>
    </row>
    <row r="447" spans="1:15">
      <c r="A447" s="98"/>
      <c r="B447" s="98"/>
      <c r="C447" s="119"/>
      <c r="D447" s="98"/>
      <c r="E447" s="98"/>
      <c r="F447" s="98" t="str">
        <f>IF(Tabel1[[#This Row],[ID'#]]="","",+VLOOKUP(Tabel1[[#This Row],[ID'#]],'[1]Product overview'!$B:$P,2,FALSE))</f>
        <v/>
      </c>
      <c r="G447" s="2" t="str">
        <f>IF(Tabel1[[#This Row],[ID'#]]="","",+VLOOKUP(Tabel1[[#This Row],[ID'#]],'[1]Product overview'!$B:$P,5,FALSE))</f>
        <v/>
      </c>
      <c r="H447" s="2" t="str">
        <f>IF(Tabel1[[#This Row],[ID'#]]="","",+VLOOKUP(Tabel1[[#This Row],[ID'#]],'[1]Product overview'!$B:$P,8,FALSE))</f>
        <v/>
      </c>
      <c r="I447" s="2" t="str">
        <f>IF(Tabel1[[#This Row],[ID'#]]="","",+VLOOKUP(Tabel1[[#This Row],[ID'#]],'[1]Product overview'!$B:$P,9,FALSE))</f>
        <v/>
      </c>
      <c r="J447" s="2" t="str">
        <f>IF(Tabel1[[#This Row],[ID'#]]="","",+VLOOKUP(Tabel1[[#This Row],[ID'#]],'[1]Product overview'!$B:$P,10,FALSE))</f>
        <v/>
      </c>
      <c r="K447" s="2" t="str">
        <f>IF(Tabel1[[#This Row],[ID'#]]="","",+VLOOKUP(Tabel1[[#This Row],[ID'#]],'[1]Product overview'!$B:$P,11,FALSE))</f>
        <v/>
      </c>
      <c r="L447" s="2" t="str">
        <f>IF(Tabel1[[#This Row],[ID'#]]="","",+VLOOKUP(Tabel1[[#This Row],[ID'#]],'[1]Product overview'!$B:$P,12,FALSE))</f>
        <v/>
      </c>
      <c r="M447" s="2" t="str">
        <f>IF(Tabel1[[#This Row],[ID'#]]="","",+VLOOKUP(Tabel1[[#This Row],[ID'#]],'[1]Product overview'!$B:$P,13,FALSE))</f>
        <v/>
      </c>
      <c r="N447" s="2" t="str">
        <f>IF(Tabel1[[#This Row],[ID'#]]="","",+VLOOKUP(Tabel1[[#This Row],[ID'#]],'[1]Product overview'!$B:$P,14,FALSE))</f>
        <v/>
      </c>
      <c r="O447" s="2" t="str">
        <f>IF(Tabel1[[#This Row],[ID'#]]="","",+VLOOKUP(Tabel1[[#This Row],[ID'#]],'[1]Product overview'!$B:$P,15,FALSE))</f>
        <v/>
      </c>
    </row>
    <row r="448" spans="1:15">
      <c r="A448" s="98"/>
      <c r="B448" s="98"/>
      <c r="C448" s="119"/>
      <c r="D448" s="98"/>
      <c r="E448" s="98"/>
      <c r="F448" s="98" t="str">
        <f>IF(Tabel1[[#This Row],[ID'#]]="","",+VLOOKUP(Tabel1[[#This Row],[ID'#]],'[1]Product overview'!$B:$P,2,FALSE))</f>
        <v/>
      </c>
      <c r="G448" s="2" t="str">
        <f>IF(Tabel1[[#This Row],[ID'#]]="","",+VLOOKUP(Tabel1[[#This Row],[ID'#]],'[1]Product overview'!$B:$P,5,FALSE))</f>
        <v/>
      </c>
      <c r="H448" s="2" t="str">
        <f>IF(Tabel1[[#This Row],[ID'#]]="","",+VLOOKUP(Tabel1[[#This Row],[ID'#]],'[1]Product overview'!$B:$P,8,FALSE))</f>
        <v/>
      </c>
      <c r="I448" s="2" t="str">
        <f>IF(Tabel1[[#This Row],[ID'#]]="","",+VLOOKUP(Tabel1[[#This Row],[ID'#]],'[1]Product overview'!$B:$P,9,FALSE))</f>
        <v/>
      </c>
      <c r="J448" s="2" t="str">
        <f>IF(Tabel1[[#This Row],[ID'#]]="","",+VLOOKUP(Tabel1[[#This Row],[ID'#]],'[1]Product overview'!$B:$P,10,FALSE))</f>
        <v/>
      </c>
      <c r="K448" s="2" t="str">
        <f>IF(Tabel1[[#This Row],[ID'#]]="","",+VLOOKUP(Tabel1[[#This Row],[ID'#]],'[1]Product overview'!$B:$P,11,FALSE))</f>
        <v/>
      </c>
      <c r="L448" s="2" t="str">
        <f>IF(Tabel1[[#This Row],[ID'#]]="","",+VLOOKUP(Tabel1[[#This Row],[ID'#]],'[1]Product overview'!$B:$P,12,FALSE))</f>
        <v/>
      </c>
      <c r="M448" s="2" t="str">
        <f>IF(Tabel1[[#This Row],[ID'#]]="","",+VLOOKUP(Tabel1[[#This Row],[ID'#]],'[1]Product overview'!$B:$P,13,FALSE))</f>
        <v/>
      </c>
      <c r="N448" s="2" t="str">
        <f>IF(Tabel1[[#This Row],[ID'#]]="","",+VLOOKUP(Tabel1[[#This Row],[ID'#]],'[1]Product overview'!$B:$P,14,FALSE))</f>
        <v/>
      </c>
      <c r="O448" s="2" t="str">
        <f>IF(Tabel1[[#This Row],[ID'#]]="","",+VLOOKUP(Tabel1[[#This Row],[ID'#]],'[1]Product overview'!$B:$P,15,FALSE))</f>
        <v/>
      </c>
    </row>
    <row r="449" spans="1:15">
      <c r="A449" s="98"/>
      <c r="B449" s="98"/>
      <c r="C449" s="119"/>
      <c r="D449" s="98"/>
      <c r="E449" s="98"/>
      <c r="F449" s="98" t="str">
        <f>IF(Tabel1[[#This Row],[ID'#]]="","",+VLOOKUP(Tabel1[[#This Row],[ID'#]],'[1]Product overview'!$B:$P,2,FALSE))</f>
        <v/>
      </c>
      <c r="G449" s="2" t="str">
        <f>IF(Tabel1[[#This Row],[ID'#]]="","",+VLOOKUP(Tabel1[[#This Row],[ID'#]],'[1]Product overview'!$B:$P,5,FALSE))</f>
        <v/>
      </c>
      <c r="H449" s="2" t="str">
        <f>IF(Tabel1[[#This Row],[ID'#]]="","",+VLOOKUP(Tabel1[[#This Row],[ID'#]],'[1]Product overview'!$B:$P,8,FALSE))</f>
        <v/>
      </c>
      <c r="I449" s="2" t="str">
        <f>IF(Tabel1[[#This Row],[ID'#]]="","",+VLOOKUP(Tabel1[[#This Row],[ID'#]],'[1]Product overview'!$B:$P,9,FALSE))</f>
        <v/>
      </c>
      <c r="J449" s="2" t="str">
        <f>IF(Tabel1[[#This Row],[ID'#]]="","",+VLOOKUP(Tabel1[[#This Row],[ID'#]],'[1]Product overview'!$B:$P,10,FALSE))</f>
        <v/>
      </c>
      <c r="K449" s="2" t="str">
        <f>IF(Tabel1[[#This Row],[ID'#]]="","",+VLOOKUP(Tabel1[[#This Row],[ID'#]],'[1]Product overview'!$B:$P,11,FALSE))</f>
        <v/>
      </c>
      <c r="L449" s="2" t="str">
        <f>IF(Tabel1[[#This Row],[ID'#]]="","",+VLOOKUP(Tabel1[[#This Row],[ID'#]],'[1]Product overview'!$B:$P,12,FALSE))</f>
        <v/>
      </c>
      <c r="M449" s="2" t="str">
        <f>IF(Tabel1[[#This Row],[ID'#]]="","",+VLOOKUP(Tabel1[[#This Row],[ID'#]],'[1]Product overview'!$B:$P,13,FALSE))</f>
        <v/>
      </c>
      <c r="N449" s="2" t="str">
        <f>IF(Tabel1[[#This Row],[ID'#]]="","",+VLOOKUP(Tabel1[[#This Row],[ID'#]],'[1]Product overview'!$B:$P,14,FALSE))</f>
        <v/>
      </c>
      <c r="O449" s="2" t="str">
        <f>IF(Tabel1[[#This Row],[ID'#]]="","",+VLOOKUP(Tabel1[[#This Row],[ID'#]],'[1]Product overview'!$B:$P,15,FALSE))</f>
        <v/>
      </c>
    </row>
    <row r="450" spans="1:15">
      <c r="A450" s="98"/>
      <c r="B450" s="98"/>
      <c r="C450" s="119"/>
      <c r="D450" s="98"/>
      <c r="E450" s="98"/>
      <c r="F450" s="98" t="str">
        <f>IF(Tabel1[[#This Row],[ID'#]]="","",+VLOOKUP(Tabel1[[#This Row],[ID'#]],'[1]Product overview'!$B:$P,2,FALSE))</f>
        <v/>
      </c>
      <c r="G450" s="2" t="str">
        <f>IF(Tabel1[[#This Row],[ID'#]]="","",+VLOOKUP(Tabel1[[#This Row],[ID'#]],'[1]Product overview'!$B:$P,5,FALSE))</f>
        <v/>
      </c>
      <c r="H450" s="2" t="str">
        <f>IF(Tabel1[[#This Row],[ID'#]]="","",+VLOOKUP(Tabel1[[#This Row],[ID'#]],'[1]Product overview'!$B:$P,8,FALSE))</f>
        <v/>
      </c>
      <c r="I450" s="2" t="str">
        <f>IF(Tabel1[[#This Row],[ID'#]]="","",+VLOOKUP(Tabel1[[#This Row],[ID'#]],'[1]Product overview'!$B:$P,9,FALSE))</f>
        <v/>
      </c>
      <c r="J450" s="2" t="str">
        <f>IF(Tabel1[[#This Row],[ID'#]]="","",+VLOOKUP(Tabel1[[#This Row],[ID'#]],'[1]Product overview'!$B:$P,10,FALSE))</f>
        <v/>
      </c>
      <c r="K450" s="2" t="str">
        <f>IF(Tabel1[[#This Row],[ID'#]]="","",+VLOOKUP(Tabel1[[#This Row],[ID'#]],'[1]Product overview'!$B:$P,11,FALSE))</f>
        <v/>
      </c>
      <c r="L450" s="2" t="str">
        <f>IF(Tabel1[[#This Row],[ID'#]]="","",+VLOOKUP(Tabel1[[#This Row],[ID'#]],'[1]Product overview'!$B:$P,12,FALSE))</f>
        <v/>
      </c>
      <c r="M450" s="2" t="str">
        <f>IF(Tabel1[[#This Row],[ID'#]]="","",+VLOOKUP(Tabel1[[#This Row],[ID'#]],'[1]Product overview'!$B:$P,13,FALSE))</f>
        <v/>
      </c>
      <c r="N450" s="2" t="str">
        <f>IF(Tabel1[[#This Row],[ID'#]]="","",+VLOOKUP(Tabel1[[#This Row],[ID'#]],'[1]Product overview'!$B:$P,14,FALSE))</f>
        <v/>
      </c>
      <c r="O450" s="2" t="str">
        <f>IF(Tabel1[[#This Row],[ID'#]]="","",+VLOOKUP(Tabel1[[#This Row],[ID'#]],'[1]Product overview'!$B:$P,15,FALSE))</f>
        <v/>
      </c>
    </row>
    <row r="451" spans="1:15">
      <c r="A451" s="98"/>
      <c r="B451" s="98"/>
      <c r="C451" s="119"/>
      <c r="D451" s="98"/>
      <c r="E451" s="98"/>
      <c r="F451" s="98" t="str">
        <f>IF(Tabel1[[#This Row],[ID'#]]="","",+VLOOKUP(Tabel1[[#This Row],[ID'#]],'[1]Product overview'!$B:$P,2,FALSE))</f>
        <v/>
      </c>
      <c r="G451" s="2" t="str">
        <f>IF(Tabel1[[#This Row],[ID'#]]="","",+VLOOKUP(Tabel1[[#This Row],[ID'#]],'[1]Product overview'!$B:$P,5,FALSE))</f>
        <v/>
      </c>
      <c r="H451" s="2" t="str">
        <f>IF(Tabel1[[#This Row],[ID'#]]="","",+VLOOKUP(Tabel1[[#This Row],[ID'#]],'[1]Product overview'!$B:$P,8,FALSE))</f>
        <v/>
      </c>
      <c r="I451" s="2" t="str">
        <f>IF(Tabel1[[#This Row],[ID'#]]="","",+VLOOKUP(Tabel1[[#This Row],[ID'#]],'[1]Product overview'!$B:$P,9,FALSE))</f>
        <v/>
      </c>
      <c r="J451" s="2" t="str">
        <f>IF(Tabel1[[#This Row],[ID'#]]="","",+VLOOKUP(Tabel1[[#This Row],[ID'#]],'[1]Product overview'!$B:$P,10,FALSE))</f>
        <v/>
      </c>
      <c r="K451" s="2" t="str">
        <f>IF(Tabel1[[#This Row],[ID'#]]="","",+VLOOKUP(Tabel1[[#This Row],[ID'#]],'[1]Product overview'!$B:$P,11,FALSE))</f>
        <v/>
      </c>
      <c r="L451" s="2" t="str">
        <f>IF(Tabel1[[#This Row],[ID'#]]="","",+VLOOKUP(Tabel1[[#This Row],[ID'#]],'[1]Product overview'!$B:$P,12,FALSE))</f>
        <v/>
      </c>
      <c r="M451" s="2" t="str">
        <f>IF(Tabel1[[#This Row],[ID'#]]="","",+VLOOKUP(Tabel1[[#This Row],[ID'#]],'[1]Product overview'!$B:$P,13,FALSE))</f>
        <v/>
      </c>
      <c r="N451" s="2" t="str">
        <f>IF(Tabel1[[#This Row],[ID'#]]="","",+VLOOKUP(Tabel1[[#This Row],[ID'#]],'[1]Product overview'!$B:$P,14,FALSE))</f>
        <v/>
      </c>
      <c r="O451" s="2" t="str">
        <f>IF(Tabel1[[#This Row],[ID'#]]="","",+VLOOKUP(Tabel1[[#This Row],[ID'#]],'[1]Product overview'!$B:$P,15,FALSE))</f>
        <v/>
      </c>
    </row>
    <row r="452" spans="1:15">
      <c r="A452" s="98"/>
      <c r="B452" s="98"/>
      <c r="C452" s="119"/>
      <c r="D452" s="98"/>
      <c r="E452" s="98"/>
      <c r="F452" s="98" t="str">
        <f>IF(Tabel1[[#This Row],[ID'#]]="","",+VLOOKUP(Tabel1[[#This Row],[ID'#]],'[1]Product overview'!$B:$P,2,FALSE))</f>
        <v/>
      </c>
      <c r="G452" s="2" t="str">
        <f>IF(Tabel1[[#This Row],[ID'#]]="","",+VLOOKUP(Tabel1[[#This Row],[ID'#]],'[1]Product overview'!$B:$P,5,FALSE))</f>
        <v/>
      </c>
      <c r="H452" s="2" t="str">
        <f>IF(Tabel1[[#This Row],[ID'#]]="","",+VLOOKUP(Tabel1[[#This Row],[ID'#]],'[1]Product overview'!$B:$P,8,FALSE))</f>
        <v/>
      </c>
      <c r="I452" s="2" t="str">
        <f>IF(Tabel1[[#This Row],[ID'#]]="","",+VLOOKUP(Tabel1[[#This Row],[ID'#]],'[1]Product overview'!$B:$P,9,FALSE))</f>
        <v/>
      </c>
      <c r="J452" s="2" t="str">
        <f>IF(Tabel1[[#This Row],[ID'#]]="","",+VLOOKUP(Tabel1[[#This Row],[ID'#]],'[1]Product overview'!$B:$P,10,FALSE))</f>
        <v/>
      </c>
      <c r="K452" s="2" t="str">
        <f>IF(Tabel1[[#This Row],[ID'#]]="","",+VLOOKUP(Tabel1[[#This Row],[ID'#]],'[1]Product overview'!$B:$P,11,FALSE))</f>
        <v/>
      </c>
      <c r="L452" s="2" t="str">
        <f>IF(Tabel1[[#This Row],[ID'#]]="","",+VLOOKUP(Tabel1[[#This Row],[ID'#]],'[1]Product overview'!$B:$P,12,FALSE))</f>
        <v/>
      </c>
      <c r="M452" s="2" t="str">
        <f>IF(Tabel1[[#This Row],[ID'#]]="","",+VLOOKUP(Tabel1[[#This Row],[ID'#]],'[1]Product overview'!$B:$P,13,FALSE))</f>
        <v/>
      </c>
      <c r="N452" s="2" t="str">
        <f>IF(Tabel1[[#This Row],[ID'#]]="","",+VLOOKUP(Tabel1[[#This Row],[ID'#]],'[1]Product overview'!$B:$P,14,FALSE))</f>
        <v/>
      </c>
      <c r="O452" s="2" t="str">
        <f>IF(Tabel1[[#This Row],[ID'#]]="","",+VLOOKUP(Tabel1[[#This Row],[ID'#]],'[1]Product overview'!$B:$P,15,FALSE))</f>
        <v/>
      </c>
    </row>
    <row r="453" spans="1:15">
      <c r="A453" s="98"/>
      <c r="B453" s="98"/>
      <c r="C453" s="119"/>
      <c r="D453" s="98"/>
      <c r="E453" s="98"/>
      <c r="F453" s="98" t="str">
        <f>IF(Tabel1[[#This Row],[ID'#]]="","",+VLOOKUP(Tabel1[[#This Row],[ID'#]],'[1]Product overview'!$B:$P,2,FALSE))</f>
        <v/>
      </c>
      <c r="G453" s="2" t="str">
        <f>IF(Tabel1[[#This Row],[ID'#]]="","",+VLOOKUP(Tabel1[[#This Row],[ID'#]],'[1]Product overview'!$B:$P,5,FALSE))</f>
        <v/>
      </c>
      <c r="H453" s="2" t="str">
        <f>IF(Tabel1[[#This Row],[ID'#]]="","",+VLOOKUP(Tabel1[[#This Row],[ID'#]],'[1]Product overview'!$B:$P,8,FALSE))</f>
        <v/>
      </c>
      <c r="I453" s="2" t="str">
        <f>IF(Tabel1[[#This Row],[ID'#]]="","",+VLOOKUP(Tabel1[[#This Row],[ID'#]],'[1]Product overview'!$B:$P,9,FALSE))</f>
        <v/>
      </c>
      <c r="J453" s="2" t="str">
        <f>IF(Tabel1[[#This Row],[ID'#]]="","",+VLOOKUP(Tabel1[[#This Row],[ID'#]],'[1]Product overview'!$B:$P,10,FALSE))</f>
        <v/>
      </c>
      <c r="K453" s="2" t="str">
        <f>IF(Tabel1[[#This Row],[ID'#]]="","",+VLOOKUP(Tabel1[[#This Row],[ID'#]],'[1]Product overview'!$B:$P,11,FALSE))</f>
        <v/>
      </c>
      <c r="L453" s="2" t="str">
        <f>IF(Tabel1[[#This Row],[ID'#]]="","",+VLOOKUP(Tabel1[[#This Row],[ID'#]],'[1]Product overview'!$B:$P,12,FALSE))</f>
        <v/>
      </c>
      <c r="M453" s="2" t="str">
        <f>IF(Tabel1[[#This Row],[ID'#]]="","",+VLOOKUP(Tabel1[[#This Row],[ID'#]],'[1]Product overview'!$B:$P,13,FALSE))</f>
        <v/>
      </c>
      <c r="N453" s="2" t="str">
        <f>IF(Tabel1[[#This Row],[ID'#]]="","",+VLOOKUP(Tabel1[[#This Row],[ID'#]],'[1]Product overview'!$B:$P,14,FALSE))</f>
        <v/>
      </c>
      <c r="O453" s="2" t="str">
        <f>IF(Tabel1[[#This Row],[ID'#]]="","",+VLOOKUP(Tabel1[[#This Row],[ID'#]],'[1]Product overview'!$B:$P,15,FALSE))</f>
        <v/>
      </c>
    </row>
    <row r="454" spans="1:15">
      <c r="A454" s="98"/>
      <c r="B454" s="98"/>
      <c r="C454" s="119"/>
      <c r="D454" s="98"/>
      <c r="E454" s="98"/>
      <c r="F454" s="98" t="str">
        <f>IF(Tabel1[[#This Row],[ID'#]]="","",+VLOOKUP(Tabel1[[#This Row],[ID'#]],'[1]Product overview'!$B:$P,2,FALSE))</f>
        <v/>
      </c>
      <c r="G454" s="2" t="str">
        <f>IF(Tabel1[[#This Row],[ID'#]]="","",+VLOOKUP(Tabel1[[#This Row],[ID'#]],'[1]Product overview'!$B:$P,5,FALSE))</f>
        <v/>
      </c>
      <c r="H454" s="2" t="str">
        <f>IF(Tabel1[[#This Row],[ID'#]]="","",+VLOOKUP(Tabel1[[#This Row],[ID'#]],'[1]Product overview'!$B:$P,8,FALSE))</f>
        <v/>
      </c>
      <c r="I454" s="2" t="str">
        <f>IF(Tabel1[[#This Row],[ID'#]]="","",+VLOOKUP(Tabel1[[#This Row],[ID'#]],'[1]Product overview'!$B:$P,9,FALSE))</f>
        <v/>
      </c>
      <c r="J454" s="2" t="str">
        <f>IF(Tabel1[[#This Row],[ID'#]]="","",+VLOOKUP(Tabel1[[#This Row],[ID'#]],'[1]Product overview'!$B:$P,10,FALSE))</f>
        <v/>
      </c>
      <c r="K454" s="2" t="str">
        <f>IF(Tabel1[[#This Row],[ID'#]]="","",+VLOOKUP(Tabel1[[#This Row],[ID'#]],'[1]Product overview'!$B:$P,11,FALSE))</f>
        <v/>
      </c>
      <c r="L454" s="2" t="str">
        <f>IF(Tabel1[[#This Row],[ID'#]]="","",+VLOOKUP(Tabel1[[#This Row],[ID'#]],'[1]Product overview'!$B:$P,12,FALSE))</f>
        <v/>
      </c>
      <c r="M454" s="2" t="str">
        <f>IF(Tabel1[[#This Row],[ID'#]]="","",+VLOOKUP(Tabel1[[#This Row],[ID'#]],'[1]Product overview'!$B:$P,13,FALSE))</f>
        <v/>
      </c>
      <c r="N454" s="2" t="str">
        <f>IF(Tabel1[[#This Row],[ID'#]]="","",+VLOOKUP(Tabel1[[#This Row],[ID'#]],'[1]Product overview'!$B:$P,14,FALSE))</f>
        <v/>
      </c>
      <c r="O454" s="2" t="str">
        <f>IF(Tabel1[[#This Row],[ID'#]]="","",+VLOOKUP(Tabel1[[#This Row],[ID'#]],'[1]Product overview'!$B:$P,15,FALSE))</f>
        <v/>
      </c>
    </row>
    <row r="455" spans="1:15">
      <c r="A455" s="98"/>
      <c r="B455" s="98"/>
      <c r="C455" s="119"/>
      <c r="D455" s="98"/>
      <c r="E455" s="98"/>
      <c r="F455" s="98" t="str">
        <f>IF(Tabel1[[#This Row],[ID'#]]="","",+VLOOKUP(Tabel1[[#This Row],[ID'#]],'[1]Product overview'!$B:$P,2,FALSE))</f>
        <v/>
      </c>
      <c r="G455" s="2" t="str">
        <f>IF(Tabel1[[#This Row],[ID'#]]="","",+VLOOKUP(Tabel1[[#This Row],[ID'#]],'[1]Product overview'!$B:$P,5,FALSE))</f>
        <v/>
      </c>
      <c r="H455" s="2" t="str">
        <f>IF(Tabel1[[#This Row],[ID'#]]="","",+VLOOKUP(Tabel1[[#This Row],[ID'#]],'[1]Product overview'!$B:$P,8,FALSE))</f>
        <v/>
      </c>
      <c r="I455" s="2" t="str">
        <f>IF(Tabel1[[#This Row],[ID'#]]="","",+VLOOKUP(Tabel1[[#This Row],[ID'#]],'[1]Product overview'!$B:$P,9,FALSE))</f>
        <v/>
      </c>
      <c r="J455" s="2" t="str">
        <f>IF(Tabel1[[#This Row],[ID'#]]="","",+VLOOKUP(Tabel1[[#This Row],[ID'#]],'[1]Product overview'!$B:$P,10,FALSE))</f>
        <v/>
      </c>
      <c r="K455" s="2" t="str">
        <f>IF(Tabel1[[#This Row],[ID'#]]="","",+VLOOKUP(Tabel1[[#This Row],[ID'#]],'[1]Product overview'!$B:$P,11,FALSE))</f>
        <v/>
      </c>
      <c r="L455" s="2" t="str">
        <f>IF(Tabel1[[#This Row],[ID'#]]="","",+VLOOKUP(Tabel1[[#This Row],[ID'#]],'[1]Product overview'!$B:$P,12,FALSE))</f>
        <v/>
      </c>
      <c r="M455" s="2" t="str">
        <f>IF(Tabel1[[#This Row],[ID'#]]="","",+VLOOKUP(Tabel1[[#This Row],[ID'#]],'[1]Product overview'!$B:$P,13,FALSE))</f>
        <v/>
      </c>
      <c r="N455" s="2" t="str">
        <f>IF(Tabel1[[#This Row],[ID'#]]="","",+VLOOKUP(Tabel1[[#This Row],[ID'#]],'[1]Product overview'!$B:$P,14,FALSE))</f>
        <v/>
      </c>
      <c r="O455" s="2" t="str">
        <f>IF(Tabel1[[#This Row],[ID'#]]="","",+VLOOKUP(Tabel1[[#This Row],[ID'#]],'[1]Product overview'!$B:$P,15,FALSE))</f>
        <v/>
      </c>
    </row>
    <row r="456" spans="1:15">
      <c r="A456" s="98"/>
      <c r="B456" s="98"/>
      <c r="C456" s="119"/>
      <c r="D456" s="98"/>
      <c r="E456" s="98"/>
      <c r="F456" s="98" t="str">
        <f>IF(Tabel1[[#This Row],[ID'#]]="","",+VLOOKUP(Tabel1[[#This Row],[ID'#]],'[1]Product overview'!$B:$P,2,FALSE))</f>
        <v/>
      </c>
      <c r="G456" s="2" t="str">
        <f>IF(Tabel1[[#This Row],[ID'#]]="","",+VLOOKUP(Tabel1[[#This Row],[ID'#]],'[1]Product overview'!$B:$P,5,FALSE))</f>
        <v/>
      </c>
      <c r="H456" s="2" t="str">
        <f>IF(Tabel1[[#This Row],[ID'#]]="","",+VLOOKUP(Tabel1[[#This Row],[ID'#]],'[1]Product overview'!$B:$P,8,FALSE))</f>
        <v/>
      </c>
      <c r="I456" s="2" t="str">
        <f>IF(Tabel1[[#This Row],[ID'#]]="","",+VLOOKUP(Tabel1[[#This Row],[ID'#]],'[1]Product overview'!$B:$P,9,FALSE))</f>
        <v/>
      </c>
      <c r="J456" s="2" t="str">
        <f>IF(Tabel1[[#This Row],[ID'#]]="","",+VLOOKUP(Tabel1[[#This Row],[ID'#]],'[1]Product overview'!$B:$P,10,FALSE))</f>
        <v/>
      </c>
      <c r="K456" s="2" t="str">
        <f>IF(Tabel1[[#This Row],[ID'#]]="","",+VLOOKUP(Tabel1[[#This Row],[ID'#]],'[1]Product overview'!$B:$P,11,FALSE))</f>
        <v/>
      </c>
      <c r="L456" s="2" t="str">
        <f>IF(Tabel1[[#This Row],[ID'#]]="","",+VLOOKUP(Tabel1[[#This Row],[ID'#]],'[1]Product overview'!$B:$P,12,FALSE))</f>
        <v/>
      </c>
      <c r="M456" s="2" t="str">
        <f>IF(Tabel1[[#This Row],[ID'#]]="","",+VLOOKUP(Tabel1[[#This Row],[ID'#]],'[1]Product overview'!$B:$P,13,FALSE))</f>
        <v/>
      </c>
      <c r="N456" s="2" t="str">
        <f>IF(Tabel1[[#This Row],[ID'#]]="","",+VLOOKUP(Tabel1[[#This Row],[ID'#]],'[1]Product overview'!$B:$P,14,FALSE))</f>
        <v/>
      </c>
      <c r="O456" s="2" t="str">
        <f>IF(Tabel1[[#This Row],[ID'#]]="","",+VLOOKUP(Tabel1[[#This Row],[ID'#]],'[1]Product overview'!$B:$P,15,FALSE))</f>
        <v/>
      </c>
    </row>
    <row r="457" spans="1:15">
      <c r="A457" s="98"/>
      <c r="B457" s="98"/>
      <c r="C457" s="119"/>
      <c r="D457" s="98"/>
      <c r="E457" s="98"/>
      <c r="F457" s="98" t="str">
        <f>IF(Tabel1[[#This Row],[ID'#]]="","",+VLOOKUP(Tabel1[[#This Row],[ID'#]],'[1]Product overview'!$B:$P,2,FALSE))</f>
        <v/>
      </c>
      <c r="G457" s="2" t="str">
        <f>IF(Tabel1[[#This Row],[ID'#]]="","",+VLOOKUP(Tabel1[[#This Row],[ID'#]],'[1]Product overview'!$B:$P,5,FALSE))</f>
        <v/>
      </c>
      <c r="H457" s="2" t="str">
        <f>IF(Tabel1[[#This Row],[ID'#]]="","",+VLOOKUP(Tabel1[[#This Row],[ID'#]],'[1]Product overview'!$B:$P,8,FALSE))</f>
        <v/>
      </c>
      <c r="I457" s="2" t="str">
        <f>IF(Tabel1[[#This Row],[ID'#]]="","",+VLOOKUP(Tabel1[[#This Row],[ID'#]],'[1]Product overview'!$B:$P,9,FALSE))</f>
        <v/>
      </c>
      <c r="J457" s="2" t="str">
        <f>IF(Tabel1[[#This Row],[ID'#]]="","",+VLOOKUP(Tabel1[[#This Row],[ID'#]],'[1]Product overview'!$B:$P,10,FALSE))</f>
        <v/>
      </c>
      <c r="K457" s="2" t="str">
        <f>IF(Tabel1[[#This Row],[ID'#]]="","",+VLOOKUP(Tabel1[[#This Row],[ID'#]],'[1]Product overview'!$B:$P,11,FALSE))</f>
        <v/>
      </c>
      <c r="L457" s="2" t="str">
        <f>IF(Tabel1[[#This Row],[ID'#]]="","",+VLOOKUP(Tabel1[[#This Row],[ID'#]],'[1]Product overview'!$B:$P,12,FALSE))</f>
        <v/>
      </c>
      <c r="M457" s="2" t="str">
        <f>IF(Tabel1[[#This Row],[ID'#]]="","",+VLOOKUP(Tabel1[[#This Row],[ID'#]],'[1]Product overview'!$B:$P,13,FALSE))</f>
        <v/>
      </c>
      <c r="N457" s="2" t="str">
        <f>IF(Tabel1[[#This Row],[ID'#]]="","",+VLOOKUP(Tabel1[[#This Row],[ID'#]],'[1]Product overview'!$B:$P,14,FALSE))</f>
        <v/>
      </c>
      <c r="O457" s="2" t="str">
        <f>IF(Tabel1[[#This Row],[ID'#]]="","",+VLOOKUP(Tabel1[[#This Row],[ID'#]],'[1]Product overview'!$B:$P,15,FALSE))</f>
        <v/>
      </c>
    </row>
    <row r="458" spans="1:15">
      <c r="A458" s="98"/>
      <c r="B458" s="98"/>
      <c r="C458" s="119"/>
      <c r="D458" s="98"/>
      <c r="E458" s="98"/>
      <c r="F458" s="98" t="str">
        <f>IF(Tabel1[[#This Row],[ID'#]]="","",+VLOOKUP(Tabel1[[#This Row],[ID'#]],'[1]Product overview'!$B:$P,2,FALSE))</f>
        <v/>
      </c>
      <c r="G458" s="2" t="str">
        <f>IF(Tabel1[[#This Row],[ID'#]]="","",+VLOOKUP(Tabel1[[#This Row],[ID'#]],'[1]Product overview'!$B:$P,5,FALSE))</f>
        <v/>
      </c>
      <c r="H458" s="2" t="str">
        <f>IF(Tabel1[[#This Row],[ID'#]]="","",+VLOOKUP(Tabel1[[#This Row],[ID'#]],'[1]Product overview'!$B:$P,8,FALSE))</f>
        <v/>
      </c>
      <c r="I458" s="2" t="str">
        <f>IF(Tabel1[[#This Row],[ID'#]]="","",+VLOOKUP(Tabel1[[#This Row],[ID'#]],'[1]Product overview'!$B:$P,9,FALSE))</f>
        <v/>
      </c>
      <c r="J458" s="2" t="str">
        <f>IF(Tabel1[[#This Row],[ID'#]]="","",+VLOOKUP(Tabel1[[#This Row],[ID'#]],'[1]Product overview'!$B:$P,10,FALSE))</f>
        <v/>
      </c>
      <c r="K458" s="2" t="str">
        <f>IF(Tabel1[[#This Row],[ID'#]]="","",+VLOOKUP(Tabel1[[#This Row],[ID'#]],'[1]Product overview'!$B:$P,11,FALSE))</f>
        <v/>
      </c>
      <c r="L458" s="2" t="str">
        <f>IF(Tabel1[[#This Row],[ID'#]]="","",+VLOOKUP(Tabel1[[#This Row],[ID'#]],'[1]Product overview'!$B:$P,12,FALSE))</f>
        <v/>
      </c>
      <c r="M458" s="2" t="str">
        <f>IF(Tabel1[[#This Row],[ID'#]]="","",+VLOOKUP(Tabel1[[#This Row],[ID'#]],'[1]Product overview'!$B:$P,13,FALSE))</f>
        <v/>
      </c>
      <c r="N458" s="2" t="str">
        <f>IF(Tabel1[[#This Row],[ID'#]]="","",+VLOOKUP(Tabel1[[#This Row],[ID'#]],'[1]Product overview'!$B:$P,14,FALSE))</f>
        <v/>
      </c>
      <c r="O458" s="2" t="str">
        <f>IF(Tabel1[[#This Row],[ID'#]]="","",+VLOOKUP(Tabel1[[#This Row],[ID'#]],'[1]Product overview'!$B:$P,15,FALSE))</f>
        <v/>
      </c>
    </row>
    <row r="459" spans="1:15">
      <c r="A459" s="98"/>
      <c r="B459" s="98"/>
      <c r="C459" s="119"/>
      <c r="D459" s="98"/>
      <c r="E459" s="98"/>
      <c r="F459" s="98" t="str">
        <f>IF(Tabel1[[#This Row],[ID'#]]="","",+VLOOKUP(Tabel1[[#This Row],[ID'#]],'[1]Product overview'!$B:$P,2,FALSE))</f>
        <v/>
      </c>
      <c r="G459" s="2" t="str">
        <f>IF(Tabel1[[#This Row],[ID'#]]="","",+VLOOKUP(Tabel1[[#This Row],[ID'#]],'[1]Product overview'!$B:$P,5,FALSE))</f>
        <v/>
      </c>
      <c r="H459" s="2" t="str">
        <f>IF(Tabel1[[#This Row],[ID'#]]="","",+VLOOKUP(Tabel1[[#This Row],[ID'#]],'[1]Product overview'!$B:$P,8,FALSE))</f>
        <v/>
      </c>
      <c r="I459" s="2" t="str">
        <f>IF(Tabel1[[#This Row],[ID'#]]="","",+VLOOKUP(Tabel1[[#This Row],[ID'#]],'[1]Product overview'!$B:$P,9,FALSE))</f>
        <v/>
      </c>
      <c r="J459" s="2" t="str">
        <f>IF(Tabel1[[#This Row],[ID'#]]="","",+VLOOKUP(Tabel1[[#This Row],[ID'#]],'[1]Product overview'!$B:$P,10,FALSE))</f>
        <v/>
      </c>
      <c r="K459" s="2" t="str">
        <f>IF(Tabel1[[#This Row],[ID'#]]="","",+VLOOKUP(Tabel1[[#This Row],[ID'#]],'[1]Product overview'!$B:$P,11,FALSE))</f>
        <v/>
      </c>
      <c r="L459" s="2" t="str">
        <f>IF(Tabel1[[#This Row],[ID'#]]="","",+VLOOKUP(Tabel1[[#This Row],[ID'#]],'[1]Product overview'!$B:$P,12,FALSE))</f>
        <v/>
      </c>
      <c r="M459" s="2" t="str">
        <f>IF(Tabel1[[#This Row],[ID'#]]="","",+VLOOKUP(Tabel1[[#This Row],[ID'#]],'[1]Product overview'!$B:$P,13,FALSE))</f>
        <v/>
      </c>
      <c r="N459" s="2" t="str">
        <f>IF(Tabel1[[#This Row],[ID'#]]="","",+VLOOKUP(Tabel1[[#This Row],[ID'#]],'[1]Product overview'!$B:$P,14,FALSE))</f>
        <v/>
      </c>
      <c r="O459" s="2" t="str">
        <f>IF(Tabel1[[#This Row],[ID'#]]="","",+VLOOKUP(Tabel1[[#This Row],[ID'#]],'[1]Product overview'!$B:$P,15,FALSE))</f>
        <v/>
      </c>
    </row>
    <row r="460" spans="1:15">
      <c r="A460" s="98"/>
      <c r="B460" s="98"/>
      <c r="C460" s="119"/>
      <c r="D460" s="98"/>
      <c r="E460" s="98"/>
      <c r="F460" s="98" t="str">
        <f>IF(Tabel1[[#This Row],[ID'#]]="","",+VLOOKUP(Tabel1[[#This Row],[ID'#]],'[1]Product overview'!$B:$P,2,FALSE))</f>
        <v/>
      </c>
      <c r="G460" s="2" t="str">
        <f>IF(Tabel1[[#This Row],[ID'#]]="","",+VLOOKUP(Tabel1[[#This Row],[ID'#]],'[1]Product overview'!$B:$P,5,FALSE))</f>
        <v/>
      </c>
      <c r="H460" s="2" t="str">
        <f>IF(Tabel1[[#This Row],[ID'#]]="","",+VLOOKUP(Tabel1[[#This Row],[ID'#]],'[1]Product overview'!$B:$P,8,FALSE))</f>
        <v/>
      </c>
      <c r="I460" s="2" t="str">
        <f>IF(Tabel1[[#This Row],[ID'#]]="","",+VLOOKUP(Tabel1[[#This Row],[ID'#]],'[1]Product overview'!$B:$P,9,FALSE))</f>
        <v/>
      </c>
      <c r="J460" s="2" t="str">
        <f>IF(Tabel1[[#This Row],[ID'#]]="","",+VLOOKUP(Tabel1[[#This Row],[ID'#]],'[1]Product overview'!$B:$P,10,FALSE))</f>
        <v/>
      </c>
      <c r="K460" s="2" t="str">
        <f>IF(Tabel1[[#This Row],[ID'#]]="","",+VLOOKUP(Tabel1[[#This Row],[ID'#]],'[1]Product overview'!$B:$P,11,FALSE))</f>
        <v/>
      </c>
      <c r="L460" s="2" t="str">
        <f>IF(Tabel1[[#This Row],[ID'#]]="","",+VLOOKUP(Tabel1[[#This Row],[ID'#]],'[1]Product overview'!$B:$P,12,FALSE))</f>
        <v/>
      </c>
      <c r="M460" s="2" t="str">
        <f>IF(Tabel1[[#This Row],[ID'#]]="","",+VLOOKUP(Tabel1[[#This Row],[ID'#]],'[1]Product overview'!$B:$P,13,FALSE))</f>
        <v/>
      </c>
      <c r="N460" s="2" t="str">
        <f>IF(Tabel1[[#This Row],[ID'#]]="","",+VLOOKUP(Tabel1[[#This Row],[ID'#]],'[1]Product overview'!$B:$P,14,FALSE))</f>
        <v/>
      </c>
      <c r="O460" s="2" t="str">
        <f>IF(Tabel1[[#This Row],[ID'#]]="","",+VLOOKUP(Tabel1[[#This Row],[ID'#]],'[1]Product overview'!$B:$P,15,FALSE))</f>
        <v/>
      </c>
    </row>
    <row r="461" spans="1:15">
      <c r="A461" s="98"/>
      <c r="B461" s="98"/>
      <c r="C461" s="119"/>
      <c r="D461" s="98"/>
      <c r="E461" s="98"/>
      <c r="F461" s="98" t="str">
        <f>IF(Tabel1[[#This Row],[ID'#]]="","",+VLOOKUP(Tabel1[[#This Row],[ID'#]],'[1]Product overview'!$B:$P,2,FALSE))</f>
        <v/>
      </c>
      <c r="G461" s="2" t="str">
        <f>IF(Tabel1[[#This Row],[ID'#]]="","",+VLOOKUP(Tabel1[[#This Row],[ID'#]],'[1]Product overview'!$B:$P,5,FALSE))</f>
        <v/>
      </c>
      <c r="H461" s="2" t="str">
        <f>IF(Tabel1[[#This Row],[ID'#]]="","",+VLOOKUP(Tabel1[[#This Row],[ID'#]],'[1]Product overview'!$B:$P,8,FALSE))</f>
        <v/>
      </c>
      <c r="I461" s="2" t="str">
        <f>IF(Tabel1[[#This Row],[ID'#]]="","",+VLOOKUP(Tabel1[[#This Row],[ID'#]],'[1]Product overview'!$B:$P,9,FALSE))</f>
        <v/>
      </c>
      <c r="J461" s="2" t="str">
        <f>IF(Tabel1[[#This Row],[ID'#]]="","",+VLOOKUP(Tabel1[[#This Row],[ID'#]],'[1]Product overview'!$B:$P,10,FALSE))</f>
        <v/>
      </c>
      <c r="K461" s="2" t="str">
        <f>IF(Tabel1[[#This Row],[ID'#]]="","",+VLOOKUP(Tabel1[[#This Row],[ID'#]],'[1]Product overview'!$B:$P,11,FALSE))</f>
        <v/>
      </c>
      <c r="L461" s="2" t="str">
        <f>IF(Tabel1[[#This Row],[ID'#]]="","",+VLOOKUP(Tabel1[[#This Row],[ID'#]],'[1]Product overview'!$B:$P,12,FALSE))</f>
        <v/>
      </c>
      <c r="M461" s="2" t="str">
        <f>IF(Tabel1[[#This Row],[ID'#]]="","",+VLOOKUP(Tabel1[[#This Row],[ID'#]],'[1]Product overview'!$B:$P,13,FALSE))</f>
        <v/>
      </c>
      <c r="N461" s="2" t="str">
        <f>IF(Tabel1[[#This Row],[ID'#]]="","",+VLOOKUP(Tabel1[[#This Row],[ID'#]],'[1]Product overview'!$B:$P,14,FALSE))</f>
        <v/>
      </c>
      <c r="O461" s="2" t="str">
        <f>IF(Tabel1[[#This Row],[ID'#]]="","",+VLOOKUP(Tabel1[[#This Row],[ID'#]],'[1]Product overview'!$B:$P,15,FALSE))</f>
        <v/>
      </c>
    </row>
    <row r="462" spans="1:15">
      <c r="A462" s="98"/>
      <c r="B462" s="98"/>
      <c r="C462" s="119"/>
      <c r="D462" s="98"/>
      <c r="E462" s="98"/>
      <c r="F462" s="98" t="str">
        <f>IF(Tabel1[[#This Row],[ID'#]]="","",+VLOOKUP(Tabel1[[#This Row],[ID'#]],'[1]Product overview'!$B:$P,2,FALSE))</f>
        <v/>
      </c>
      <c r="G462" s="2" t="str">
        <f>IF(Tabel1[[#This Row],[ID'#]]="","",+VLOOKUP(Tabel1[[#This Row],[ID'#]],'[1]Product overview'!$B:$P,5,FALSE))</f>
        <v/>
      </c>
      <c r="H462" s="2" t="str">
        <f>IF(Tabel1[[#This Row],[ID'#]]="","",+VLOOKUP(Tabel1[[#This Row],[ID'#]],'[1]Product overview'!$B:$P,8,FALSE))</f>
        <v/>
      </c>
      <c r="I462" s="2" t="str">
        <f>IF(Tabel1[[#This Row],[ID'#]]="","",+VLOOKUP(Tabel1[[#This Row],[ID'#]],'[1]Product overview'!$B:$P,9,FALSE))</f>
        <v/>
      </c>
      <c r="J462" s="2" t="str">
        <f>IF(Tabel1[[#This Row],[ID'#]]="","",+VLOOKUP(Tabel1[[#This Row],[ID'#]],'[1]Product overview'!$B:$P,10,FALSE))</f>
        <v/>
      </c>
      <c r="K462" s="2" t="str">
        <f>IF(Tabel1[[#This Row],[ID'#]]="","",+VLOOKUP(Tabel1[[#This Row],[ID'#]],'[1]Product overview'!$B:$P,11,FALSE))</f>
        <v/>
      </c>
      <c r="L462" s="2" t="str">
        <f>IF(Tabel1[[#This Row],[ID'#]]="","",+VLOOKUP(Tabel1[[#This Row],[ID'#]],'[1]Product overview'!$B:$P,12,FALSE))</f>
        <v/>
      </c>
      <c r="M462" s="2" t="str">
        <f>IF(Tabel1[[#This Row],[ID'#]]="","",+VLOOKUP(Tabel1[[#This Row],[ID'#]],'[1]Product overview'!$B:$P,13,FALSE))</f>
        <v/>
      </c>
      <c r="N462" s="2" t="str">
        <f>IF(Tabel1[[#This Row],[ID'#]]="","",+VLOOKUP(Tabel1[[#This Row],[ID'#]],'[1]Product overview'!$B:$P,14,FALSE))</f>
        <v/>
      </c>
      <c r="O462" s="2" t="str">
        <f>IF(Tabel1[[#This Row],[ID'#]]="","",+VLOOKUP(Tabel1[[#This Row],[ID'#]],'[1]Product overview'!$B:$P,15,FALSE))</f>
        <v/>
      </c>
    </row>
    <row r="463" spans="1:15">
      <c r="A463" s="98"/>
      <c r="B463" s="98"/>
      <c r="C463" s="119"/>
      <c r="D463" s="98"/>
      <c r="E463" s="98"/>
      <c r="F463" s="98" t="str">
        <f>IF(Tabel1[[#This Row],[ID'#]]="","",+VLOOKUP(Tabel1[[#This Row],[ID'#]],'[1]Product overview'!$B:$P,2,FALSE))</f>
        <v/>
      </c>
      <c r="G463" s="2" t="str">
        <f>IF(Tabel1[[#This Row],[ID'#]]="","",+VLOOKUP(Tabel1[[#This Row],[ID'#]],'[1]Product overview'!$B:$P,5,FALSE))</f>
        <v/>
      </c>
      <c r="H463" s="2" t="str">
        <f>IF(Tabel1[[#This Row],[ID'#]]="","",+VLOOKUP(Tabel1[[#This Row],[ID'#]],'[1]Product overview'!$B:$P,8,FALSE))</f>
        <v/>
      </c>
      <c r="I463" s="2" t="str">
        <f>IF(Tabel1[[#This Row],[ID'#]]="","",+VLOOKUP(Tabel1[[#This Row],[ID'#]],'[1]Product overview'!$B:$P,9,FALSE))</f>
        <v/>
      </c>
      <c r="J463" s="2" t="str">
        <f>IF(Tabel1[[#This Row],[ID'#]]="","",+VLOOKUP(Tabel1[[#This Row],[ID'#]],'[1]Product overview'!$B:$P,10,FALSE))</f>
        <v/>
      </c>
      <c r="K463" s="2" t="str">
        <f>IF(Tabel1[[#This Row],[ID'#]]="","",+VLOOKUP(Tabel1[[#This Row],[ID'#]],'[1]Product overview'!$B:$P,11,FALSE))</f>
        <v/>
      </c>
      <c r="L463" s="2" t="str">
        <f>IF(Tabel1[[#This Row],[ID'#]]="","",+VLOOKUP(Tabel1[[#This Row],[ID'#]],'[1]Product overview'!$B:$P,12,FALSE))</f>
        <v/>
      </c>
      <c r="M463" s="2" t="str">
        <f>IF(Tabel1[[#This Row],[ID'#]]="","",+VLOOKUP(Tabel1[[#This Row],[ID'#]],'[1]Product overview'!$B:$P,13,FALSE))</f>
        <v/>
      </c>
      <c r="N463" s="2" t="str">
        <f>IF(Tabel1[[#This Row],[ID'#]]="","",+VLOOKUP(Tabel1[[#This Row],[ID'#]],'[1]Product overview'!$B:$P,14,FALSE))</f>
        <v/>
      </c>
      <c r="O463" s="2" t="str">
        <f>IF(Tabel1[[#This Row],[ID'#]]="","",+VLOOKUP(Tabel1[[#This Row],[ID'#]],'[1]Product overview'!$B:$P,15,FALSE))</f>
        <v/>
      </c>
    </row>
    <row r="464" spans="1:15">
      <c r="A464" s="98"/>
      <c r="B464" s="98"/>
      <c r="C464" s="119"/>
      <c r="D464" s="98"/>
      <c r="E464" s="98"/>
      <c r="F464" s="98" t="str">
        <f>IF(Tabel1[[#This Row],[ID'#]]="","",+VLOOKUP(Tabel1[[#This Row],[ID'#]],'[1]Product overview'!$B:$P,2,FALSE))</f>
        <v/>
      </c>
      <c r="G464" s="2" t="str">
        <f>IF(Tabel1[[#This Row],[ID'#]]="","",+VLOOKUP(Tabel1[[#This Row],[ID'#]],'[1]Product overview'!$B:$P,5,FALSE))</f>
        <v/>
      </c>
      <c r="H464" s="2" t="str">
        <f>IF(Tabel1[[#This Row],[ID'#]]="","",+VLOOKUP(Tabel1[[#This Row],[ID'#]],'[1]Product overview'!$B:$P,8,FALSE))</f>
        <v/>
      </c>
      <c r="I464" s="2" t="str">
        <f>IF(Tabel1[[#This Row],[ID'#]]="","",+VLOOKUP(Tabel1[[#This Row],[ID'#]],'[1]Product overview'!$B:$P,9,FALSE))</f>
        <v/>
      </c>
      <c r="J464" s="2" t="str">
        <f>IF(Tabel1[[#This Row],[ID'#]]="","",+VLOOKUP(Tabel1[[#This Row],[ID'#]],'[1]Product overview'!$B:$P,10,FALSE))</f>
        <v/>
      </c>
      <c r="K464" s="2" t="str">
        <f>IF(Tabel1[[#This Row],[ID'#]]="","",+VLOOKUP(Tabel1[[#This Row],[ID'#]],'[1]Product overview'!$B:$P,11,FALSE))</f>
        <v/>
      </c>
      <c r="L464" s="2" t="str">
        <f>IF(Tabel1[[#This Row],[ID'#]]="","",+VLOOKUP(Tabel1[[#This Row],[ID'#]],'[1]Product overview'!$B:$P,12,FALSE))</f>
        <v/>
      </c>
      <c r="M464" s="2" t="str">
        <f>IF(Tabel1[[#This Row],[ID'#]]="","",+VLOOKUP(Tabel1[[#This Row],[ID'#]],'[1]Product overview'!$B:$P,13,FALSE))</f>
        <v/>
      </c>
      <c r="N464" s="2" t="str">
        <f>IF(Tabel1[[#This Row],[ID'#]]="","",+VLOOKUP(Tabel1[[#This Row],[ID'#]],'[1]Product overview'!$B:$P,14,FALSE))</f>
        <v/>
      </c>
      <c r="O464" s="2" t="str">
        <f>IF(Tabel1[[#This Row],[ID'#]]="","",+VLOOKUP(Tabel1[[#This Row],[ID'#]],'[1]Product overview'!$B:$P,15,FALSE))</f>
        <v/>
      </c>
    </row>
    <row r="465" spans="1:15">
      <c r="A465" s="98"/>
      <c r="B465" s="98"/>
      <c r="C465" s="119"/>
      <c r="D465" s="98"/>
      <c r="E465" s="98"/>
      <c r="F465" s="98" t="str">
        <f>IF(Tabel1[[#This Row],[ID'#]]="","",+VLOOKUP(Tabel1[[#This Row],[ID'#]],'[1]Product overview'!$B:$P,2,FALSE))</f>
        <v/>
      </c>
      <c r="G465" s="2" t="str">
        <f>IF(Tabel1[[#This Row],[ID'#]]="","",+VLOOKUP(Tabel1[[#This Row],[ID'#]],'[1]Product overview'!$B:$P,5,FALSE))</f>
        <v/>
      </c>
      <c r="H465" s="2" t="str">
        <f>IF(Tabel1[[#This Row],[ID'#]]="","",+VLOOKUP(Tabel1[[#This Row],[ID'#]],'[1]Product overview'!$B:$P,8,FALSE))</f>
        <v/>
      </c>
      <c r="I465" s="2" t="str">
        <f>IF(Tabel1[[#This Row],[ID'#]]="","",+VLOOKUP(Tabel1[[#This Row],[ID'#]],'[1]Product overview'!$B:$P,9,FALSE))</f>
        <v/>
      </c>
      <c r="J465" s="2" t="str">
        <f>IF(Tabel1[[#This Row],[ID'#]]="","",+VLOOKUP(Tabel1[[#This Row],[ID'#]],'[1]Product overview'!$B:$P,10,FALSE))</f>
        <v/>
      </c>
      <c r="K465" s="2" t="str">
        <f>IF(Tabel1[[#This Row],[ID'#]]="","",+VLOOKUP(Tabel1[[#This Row],[ID'#]],'[1]Product overview'!$B:$P,11,FALSE))</f>
        <v/>
      </c>
      <c r="L465" s="2" t="str">
        <f>IF(Tabel1[[#This Row],[ID'#]]="","",+VLOOKUP(Tabel1[[#This Row],[ID'#]],'[1]Product overview'!$B:$P,12,FALSE))</f>
        <v/>
      </c>
      <c r="M465" s="2" t="str">
        <f>IF(Tabel1[[#This Row],[ID'#]]="","",+VLOOKUP(Tabel1[[#This Row],[ID'#]],'[1]Product overview'!$B:$P,13,FALSE))</f>
        <v/>
      </c>
      <c r="N465" s="2" t="str">
        <f>IF(Tabel1[[#This Row],[ID'#]]="","",+VLOOKUP(Tabel1[[#This Row],[ID'#]],'[1]Product overview'!$B:$P,14,FALSE))</f>
        <v/>
      </c>
      <c r="O465" s="2" t="str">
        <f>IF(Tabel1[[#This Row],[ID'#]]="","",+VLOOKUP(Tabel1[[#This Row],[ID'#]],'[1]Product overview'!$B:$P,15,FALSE))</f>
        <v/>
      </c>
    </row>
    <row r="466" spans="1:15">
      <c r="A466" s="98"/>
      <c r="B466" s="98"/>
      <c r="C466" s="119"/>
      <c r="D466" s="98"/>
      <c r="E466" s="98"/>
      <c r="F466" s="98" t="str">
        <f>IF(Tabel1[[#This Row],[ID'#]]="","",+VLOOKUP(Tabel1[[#This Row],[ID'#]],'[1]Product overview'!$B:$P,2,FALSE))</f>
        <v/>
      </c>
      <c r="G466" s="2" t="str">
        <f>IF(Tabel1[[#This Row],[ID'#]]="","",+VLOOKUP(Tabel1[[#This Row],[ID'#]],'[1]Product overview'!$B:$P,5,FALSE))</f>
        <v/>
      </c>
      <c r="H466" s="2" t="str">
        <f>IF(Tabel1[[#This Row],[ID'#]]="","",+VLOOKUP(Tabel1[[#This Row],[ID'#]],'[1]Product overview'!$B:$P,8,FALSE))</f>
        <v/>
      </c>
      <c r="I466" s="2" t="str">
        <f>IF(Tabel1[[#This Row],[ID'#]]="","",+VLOOKUP(Tabel1[[#This Row],[ID'#]],'[1]Product overview'!$B:$P,9,FALSE))</f>
        <v/>
      </c>
      <c r="J466" s="2" t="str">
        <f>IF(Tabel1[[#This Row],[ID'#]]="","",+VLOOKUP(Tabel1[[#This Row],[ID'#]],'[1]Product overview'!$B:$P,10,FALSE))</f>
        <v/>
      </c>
      <c r="K466" s="2" t="str">
        <f>IF(Tabel1[[#This Row],[ID'#]]="","",+VLOOKUP(Tabel1[[#This Row],[ID'#]],'[1]Product overview'!$B:$P,11,FALSE))</f>
        <v/>
      </c>
      <c r="L466" s="2" t="str">
        <f>IF(Tabel1[[#This Row],[ID'#]]="","",+VLOOKUP(Tabel1[[#This Row],[ID'#]],'[1]Product overview'!$B:$P,12,FALSE))</f>
        <v/>
      </c>
      <c r="M466" s="2" t="str">
        <f>IF(Tabel1[[#This Row],[ID'#]]="","",+VLOOKUP(Tabel1[[#This Row],[ID'#]],'[1]Product overview'!$B:$P,13,FALSE))</f>
        <v/>
      </c>
      <c r="N466" s="2" t="str">
        <f>IF(Tabel1[[#This Row],[ID'#]]="","",+VLOOKUP(Tabel1[[#This Row],[ID'#]],'[1]Product overview'!$B:$P,14,FALSE))</f>
        <v/>
      </c>
      <c r="O466" s="2" t="str">
        <f>IF(Tabel1[[#This Row],[ID'#]]="","",+VLOOKUP(Tabel1[[#This Row],[ID'#]],'[1]Product overview'!$B:$P,15,FALSE))</f>
        <v/>
      </c>
    </row>
    <row r="467" spans="1:15">
      <c r="A467" s="98"/>
      <c r="B467" s="98"/>
      <c r="C467" s="119"/>
      <c r="D467" s="98"/>
      <c r="E467" s="98"/>
      <c r="F467" s="98" t="str">
        <f>IF(Tabel1[[#This Row],[ID'#]]="","",+VLOOKUP(Tabel1[[#This Row],[ID'#]],'[1]Product overview'!$B:$P,2,FALSE))</f>
        <v/>
      </c>
      <c r="G467" s="2" t="str">
        <f>IF(Tabel1[[#This Row],[ID'#]]="","",+VLOOKUP(Tabel1[[#This Row],[ID'#]],'[1]Product overview'!$B:$P,5,FALSE))</f>
        <v/>
      </c>
      <c r="H467" s="2" t="str">
        <f>IF(Tabel1[[#This Row],[ID'#]]="","",+VLOOKUP(Tabel1[[#This Row],[ID'#]],'[1]Product overview'!$B:$P,8,FALSE))</f>
        <v/>
      </c>
      <c r="I467" s="2" t="str">
        <f>IF(Tabel1[[#This Row],[ID'#]]="","",+VLOOKUP(Tabel1[[#This Row],[ID'#]],'[1]Product overview'!$B:$P,9,FALSE))</f>
        <v/>
      </c>
      <c r="J467" s="2" t="str">
        <f>IF(Tabel1[[#This Row],[ID'#]]="","",+VLOOKUP(Tabel1[[#This Row],[ID'#]],'[1]Product overview'!$B:$P,10,FALSE))</f>
        <v/>
      </c>
      <c r="K467" s="2" t="str">
        <f>IF(Tabel1[[#This Row],[ID'#]]="","",+VLOOKUP(Tabel1[[#This Row],[ID'#]],'[1]Product overview'!$B:$P,11,FALSE))</f>
        <v/>
      </c>
      <c r="L467" s="2" t="str">
        <f>IF(Tabel1[[#This Row],[ID'#]]="","",+VLOOKUP(Tabel1[[#This Row],[ID'#]],'[1]Product overview'!$B:$P,12,FALSE))</f>
        <v/>
      </c>
      <c r="M467" s="2" t="str">
        <f>IF(Tabel1[[#This Row],[ID'#]]="","",+VLOOKUP(Tabel1[[#This Row],[ID'#]],'[1]Product overview'!$B:$P,13,FALSE))</f>
        <v/>
      </c>
      <c r="N467" s="2" t="str">
        <f>IF(Tabel1[[#This Row],[ID'#]]="","",+VLOOKUP(Tabel1[[#This Row],[ID'#]],'[1]Product overview'!$B:$P,14,FALSE))</f>
        <v/>
      </c>
      <c r="O467" s="2" t="str">
        <f>IF(Tabel1[[#This Row],[ID'#]]="","",+VLOOKUP(Tabel1[[#This Row],[ID'#]],'[1]Product overview'!$B:$P,15,FALSE))</f>
        <v/>
      </c>
    </row>
    <row r="468" spans="1:15">
      <c r="A468" s="98"/>
      <c r="B468" s="98"/>
      <c r="C468" s="119"/>
      <c r="D468" s="98"/>
      <c r="E468" s="98"/>
      <c r="F468" s="98" t="str">
        <f>IF(Tabel1[[#This Row],[ID'#]]="","",+VLOOKUP(Tabel1[[#This Row],[ID'#]],'[1]Product overview'!$B:$P,2,FALSE))</f>
        <v/>
      </c>
      <c r="G468" s="2" t="str">
        <f>IF(Tabel1[[#This Row],[ID'#]]="","",+VLOOKUP(Tabel1[[#This Row],[ID'#]],'[1]Product overview'!$B:$P,5,FALSE))</f>
        <v/>
      </c>
      <c r="H468" s="2" t="str">
        <f>IF(Tabel1[[#This Row],[ID'#]]="","",+VLOOKUP(Tabel1[[#This Row],[ID'#]],'[1]Product overview'!$B:$P,8,FALSE))</f>
        <v/>
      </c>
      <c r="I468" s="2" t="str">
        <f>IF(Tabel1[[#This Row],[ID'#]]="","",+VLOOKUP(Tabel1[[#This Row],[ID'#]],'[1]Product overview'!$B:$P,9,FALSE))</f>
        <v/>
      </c>
      <c r="J468" s="2" t="str">
        <f>IF(Tabel1[[#This Row],[ID'#]]="","",+VLOOKUP(Tabel1[[#This Row],[ID'#]],'[1]Product overview'!$B:$P,10,FALSE))</f>
        <v/>
      </c>
      <c r="K468" s="2" t="str">
        <f>IF(Tabel1[[#This Row],[ID'#]]="","",+VLOOKUP(Tabel1[[#This Row],[ID'#]],'[1]Product overview'!$B:$P,11,FALSE))</f>
        <v/>
      </c>
      <c r="L468" s="2" t="str">
        <f>IF(Tabel1[[#This Row],[ID'#]]="","",+VLOOKUP(Tabel1[[#This Row],[ID'#]],'[1]Product overview'!$B:$P,12,FALSE))</f>
        <v/>
      </c>
      <c r="M468" s="2" t="str">
        <f>IF(Tabel1[[#This Row],[ID'#]]="","",+VLOOKUP(Tabel1[[#This Row],[ID'#]],'[1]Product overview'!$B:$P,13,FALSE))</f>
        <v/>
      </c>
      <c r="N468" s="2" t="str">
        <f>IF(Tabel1[[#This Row],[ID'#]]="","",+VLOOKUP(Tabel1[[#This Row],[ID'#]],'[1]Product overview'!$B:$P,14,FALSE))</f>
        <v/>
      </c>
      <c r="O468" s="2" t="str">
        <f>IF(Tabel1[[#This Row],[ID'#]]="","",+VLOOKUP(Tabel1[[#This Row],[ID'#]],'[1]Product overview'!$B:$P,15,FALSE))</f>
        <v/>
      </c>
    </row>
    <row r="469" spans="1:15">
      <c r="A469" s="98"/>
      <c r="B469" s="98"/>
      <c r="C469" s="119"/>
      <c r="D469" s="98"/>
      <c r="E469" s="98"/>
      <c r="F469" s="98" t="str">
        <f>IF(Tabel1[[#This Row],[ID'#]]="","",+VLOOKUP(Tabel1[[#This Row],[ID'#]],'[1]Product overview'!$B:$P,2,FALSE))</f>
        <v/>
      </c>
      <c r="G469" s="2" t="str">
        <f>IF(Tabel1[[#This Row],[ID'#]]="","",+VLOOKUP(Tabel1[[#This Row],[ID'#]],'[1]Product overview'!$B:$P,5,FALSE))</f>
        <v/>
      </c>
      <c r="H469" s="2" t="str">
        <f>IF(Tabel1[[#This Row],[ID'#]]="","",+VLOOKUP(Tabel1[[#This Row],[ID'#]],'[1]Product overview'!$B:$P,8,FALSE))</f>
        <v/>
      </c>
      <c r="I469" s="2" t="str">
        <f>IF(Tabel1[[#This Row],[ID'#]]="","",+VLOOKUP(Tabel1[[#This Row],[ID'#]],'[1]Product overview'!$B:$P,9,FALSE))</f>
        <v/>
      </c>
      <c r="J469" s="2" t="str">
        <f>IF(Tabel1[[#This Row],[ID'#]]="","",+VLOOKUP(Tabel1[[#This Row],[ID'#]],'[1]Product overview'!$B:$P,10,FALSE))</f>
        <v/>
      </c>
      <c r="K469" s="2" t="str">
        <f>IF(Tabel1[[#This Row],[ID'#]]="","",+VLOOKUP(Tabel1[[#This Row],[ID'#]],'[1]Product overview'!$B:$P,11,FALSE))</f>
        <v/>
      </c>
      <c r="L469" s="2" t="str">
        <f>IF(Tabel1[[#This Row],[ID'#]]="","",+VLOOKUP(Tabel1[[#This Row],[ID'#]],'[1]Product overview'!$B:$P,12,FALSE))</f>
        <v/>
      </c>
      <c r="M469" s="2" t="str">
        <f>IF(Tabel1[[#This Row],[ID'#]]="","",+VLOOKUP(Tabel1[[#This Row],[ID'#]],'[1]Product overview'!$B:$P,13,FALSE))</f>
        <v/>
      </c>
      <c r="N469" s="2" t="str">
        <f>IF(Tabel1[[#This Row],[ID'#]]="","",+VLOOKUP(Tabel1[[#This Row],[ID'#]],'[1]Product overview'!$B:$P,14,FALSE))</f>
        <v/>
      </c>
      <c r="O469" s="2" t="str">
        <f>IF(Tabel1[[#This Row],[ID'#]]="","",+VLOOKUP(Tabel1[[#This Row],[ID'#]],'[1]Product overview'!$B:$P,15,FALSE))</f>
        <v/>
      </c>
    </row>
    <row r="470" spans="1:15">
      <c r="A470" s="98"/>
      <c r="B470" s="98"/>
      <c r="C470" s="119"/>
      <c r="D470" s="98"/>
      <c r="E470" s="98"/>
      <c r="F470" s="98" t="str">
        <f>IF(Tabel1[[#This Row],[ID'#]]="","",+VLOOKUP(Tabel1[[#This Row],[ID'#]],'[1]Product overview'!$B:$P,2,FALSE))</f>
        <v/>
      </c>
      <c r="G470" s="2" t="str">
        <f>IF(Tabel1[[#This Row],[ID'#]]="","",+VLOOKUP(Tabel1[[#This Row],[ID'#]],'[1]Product overview'!$B:$P,5,FALSE))</f>
        <v/>
      </c>
      <c r="H470" s="2" t="str">
        <f>IF(Tabel1[[#This Row],[ID'#]]="","",+VLOOKUP(Tabel1[[#This Row],[ID'#]],'[1]Product overview'!$B:$P,8,FALSE))</f>
        <v/>
      </c>
      <c r="I470" s="2" t="str">
        <f>IF(Tabel1[[#This Row],[ID'#]]="","",+VLOOKUP(Tabel1[[#This Row],[ID'#]],'[1]Product overview'!$B:$P,9,FALSE))</f>
        <v/>
      </c>
      <c r="J470" s="2" t="str">
        <f>IF(Tabel1[[#This Row],[ID'#]]="","",+VLOOKUP(Tabel1[[#This Row],[ID'#]],'[1]Product overview'!$B:$P,10,FALSE))</f>
        <v/>
      </c>
      <c r="K470" s="2" t="str">
        <f>IF(Tabel1[[#This Row],[ID'#]]="","",+VLOOKUP(Tabel1[[#This Row],[ID'#]],'[1]Product overview'!$B:$P,11,FALSE))</f>
        <v/>
      </c>
      <c r="L470" s="2" t="str">
        <f>IF(Tabel1[[#This Row],[ID'#]]="","",+VLOOKUP(Tabel1[[#This Row],[ID'#]],'[1]Product overview'!$B:$P,12,FALSE))</f>
        <v/>
      </c>
      <c r="M470" s="2" t="str">
        <f>IF(Tabel1[[#This Row],[ID'#]]="","",+VLOOKUP(Tabel1[[#This Row],[ID'#]],'[1]Product overview'!$B:$P,13,FALSE))</f>
        <v/>
      </c>
      <c r="N470" s="2" t="str">
        <f>IF(Tabel1[[#This Row],[ID'#]]="","",+VLOOKUP(Tabel1[[#This Row],[ID'#]],'[1]Product overview'!$B:$P,14,FALSE))</f>
        <v/>
      </c>
      <c r="O470" s="2" t="str">
        <f>IF(Tabel1[[#This Row],[ID'#]]="","",+VLOOKUP(Tabel1[[#This Row],[ID'#]],'[1]Product overview'!$B:$P,15,FALSE))</f>
        <v/>
      </c>
    </row>
    <row r="471" spans="1:15">
      <c r="A471" s="98"/>
      <c r="B471" s="98"/>
      <c r="C471" s="119"/>
      <c r="D471" s="98"/>
      <c r="E471" s="98"/>
      <c r="F471" s="98" t="str">
        <f>IF(Tabel1[[#This Row],[ID'#]]="","",+VLOOKUP(Tabel1[[#This Row],[ID'#]],'[1]Product overview'!$B:$P,2,FALSE))</f>
        <v/>
      </c>
      <c r="G471" s="2" t="str">
        <f>IF(Tabel1[[#This Row],[ID'#]]="","",+VLOOKUP(Tabel1[[#This Row],[ID'#]],'[1]Product overview'!$B:$P,5,FALSE))</f>
        <v/>
      </c>
      <c r="H471" s="2" t="str">
        <f>IF(Tabel1[[#This Row],[ID'#]]="","",+VLOOKUP(Tabel1[[#This Row],[ID'#]],'[1]Product overview'!$B:$P,8,FALSE))</f>
        <v/>
      </c>
      <c r="I471" s="2" t="str">
        <f>IF(Tabel1[[#This Row],[ID'#]]="","",+VLOOKUP(Tabel1[[#This Row],[ID'#]],'[1]Product overview'!$B:$P,9,FALSE))</f>
        <v/>
      </c>
      <c r="J471" s="2" t="str">
        <f>IF(Tabel1[[#This Row],[ID'#]]="","",+VLOOKUP(Tabel1[[#This Row],[ID'#]],'[1]Product overview'!$B:$P,10,FALSE))</f>
        <v/>
      </c>
      <c r="K471" s="2" t="str">
        <f>IF(Tabel1[[#This Row],[ID'#]]="","",+VLOOKUP(Tabel1[[#This Row],[ID'#]],'[1]Product overview'!$B:$P,11,FALSE))</f>
        <v/>
      </c>
      <c r="L471" s="2" t="str">
        <f>IF(Tabel1[[#This Row],[ID'#]]="","",+VLOOKUP(Tabel1[[#This Row],[ID'#]],'[1]Product overview'!$B:$P,12,FALSE))</f>
        <v/>
      </c>
      <c r="M471" s="2" t="str">
        <f>IF(Tabel1[[#This Row],[ID'#]]="","",+VLOOKUP(Tabel1[[#This Row],[ID'#]],'[1]Product overview'!$B:$P,13,FALSE))</f>
        <v/>
      </c>
      <c r="N471" s="2" t="str">
        <f>IF(Tabel1[[#This Row],[ID'#]]="","",+VLOOKUP(Tabel1[[#This Row],[ID'#]],'[1]Product overview'!$B:$P,14,FALSE))</f>
        <v/>
      </c>
      <c r="O471" s="2" t="str">
        <f>IF(Tabel1[[#This Row],[ID'#]]="","",+VLOOKUP(Tabel1[[#This Row],[ID'#]],'[1]Product overview'!$B:$P,15,FALSE))</f>
        <v/>
      </c>
    </row>
    <row r="472" spans="1:15">
      <c r="A472" s="98"/>
      <c r="B472" s="98"/>
      <c r="C472" s="119"/>
      <c r="D472" s="98"/>
      <c r="E472" s="98"/>
      <c r="F472" s="98" t="str">
        <f>IF(Tabel1[[#This Row],[ID'#]]="","",+VLOOKUP(Tabel1[[#This Row],[ID'#]],'[1]Product overview'!$B:$P,2,FALSE))</f>
        <v/>
      </c>
      <c r="G472" s="2" t="str">
        <f>IF(Tabel1[[#This Row],[ID'#]]="","",+VLOOKUP(Tabel1[[#This Row],[ID'#]],'[1]Product overview'!$B:$P,5,FALSE))</f>
        <v/>
      </c>
      <c r="H472" s="2" t="str">
        <f>IF(Tabel1[[#This Row],[ID'#]]="","",+VLOOKUP(Tabel1[[#This Row],[ID'#]],'[1]Product overview'!$B:$P,8,FALSE))</f>
        <v/>
      </c>
      <c r="I472" s="2" t="str">
        <f>IF(Tabel1[[#This Row],[ID'#]]="","",+VLOOKUP(Tabel1[[#This Row],[ID'#]],'[1]Product overview'!$B:$P,9,FALSE))</f>
        <v/>
      </c>
      <c r="J472" s="2" t="str">
        <f>IF(Tabel1[[#This Row],[ID'#]]="","",+VLOOKUP(Tabel1[[#This Row],[ID'#]],'[1]Product overview'!$B:$P,10,FALSE))</f>
        <v/>
      </c>
      <c r="K472" s="2" t="str">
        <f>IF(Tabel1[[#This Row],[ID'#]]="","",+VLOOKUP(Tabel1[[#This Row],[ID'#]],'[1]Product overview'!$B:$P,11,FALSE))</f>
        <v/>
      </c>
      <c r="L472" s="2" t="str">
        <f>IF(Tabel1[[#This Row],[ID'#]]="","",+VLOOKUP(Tabel1[[#This Row],[ID'#]],'[1]Product overview'!$B:$P,12,FALSE))</f>
        <v/>
      </c>
      <c r="M472" s="2" t="str">
        <f>IF(Tabel1[[#This Row],[ID'#]]="","",+VLOOKUP(Tabel1[[#This Row],[ID'#]],'[1]Product overview'!$B:$P,13,FALSE))</f>
        <v/>
      </c>
      <c r="N472" s="2" t="str">
        <f>IF(Tabel1[[#This Row],[ID'#]]="","",+VLOOKUP(Tabel1[[#This Row],[ID'#]],'[1]Product overview'!$B:$P,14,FALSE))</f>
        <v/>
      </c>
      <c r="O472" s="2" t="str">
        <f>IF(Tabel1[[#This Row],[ID'#]]="","",+VLOOKUP(Tabel1[[#This Row],[ID'#]],'[1]Product overview'!$B:$P,15,FALSE))</f>
        <v/>
      </c>
    </row>
    <row r="473" spans="1:15">
      <c r="A473" s="98"/>
      <c r="B473" s="98"/>
      <c r="C473" s="119"/>
      <c r="D473" s="98"/>
      <c r="E473" s="98"/>
      <c r="F473" s="98" t="str">
        <f>IF(Tabel1[[#This Row],[ID'#]]="","",+VLOOKUP(Tabel1[[#This Row],[ID'#]],'[1]Product overview'!$B:$P,2,FALSE))</f>
        <v/>
      </c>
      <c r="G473" s="2" t="str">
        <f>IF(Tabel1[[#This Row],[ID'#]]="","",+VLOOKUP(Tabel1[[#This Row],[ID'#]],'[1]Product overview'!$B:$P,5,FALSE))</f>
        <v/>
      </c>
      <c r="H473" s="2" t="str">
        <f>IF(Tabel1[[#This Row],[ID'#]]="","",+VLOOKUP(Tabel1[[#This Row],[ID'#]],'[1]Product overview'!$B:$P,8,FALSE))</f>
        <v/>
      </c>
      <c r="I473" s="2" t="str">
        <f>IF(Tabel1[[#This Row],[ID'#]]="","",+VLOOKUP(Tabel1[[#This Row],[ID'#]],'[1]Product overview'!$B:$P,9,FALSE))</f>
        <v/>
      </c>
      <c r="J473" s="2" t="str">
        <f>IF(Tabel1[[#This Row],[ID'#]]="","",+VLOOKUP(Tabel1[[#This Row],[ID'#]],'[1]Product overview'!$B:$P,10,FALSE))</f>
        <v/>
      </c>
      <c r="K473" s="2" t="str">
        <f>IF(Tabel1[[#This Row],[ID'#]]="","",+VLOOKUP(Tabel1[[#This Row],[ID'#]],'[1]Product overview'!$B:$P,11,FALSE))</f>
        <v/>
      </c>
      <c r="L473" s="2" t="str">
        <f>IF(Tabel1[[#This Row],[ID'#]]="","",+VLOOKUP(Tabel1[[#This Row],[ID'#]],'[1]Product overview'!$B:$P,12,FALSE))</f>
        <v/>
      </c>
      <c r="M473" s="2" t="str">
        <f>IF(Tabel1[[#This Row],[ID'#]]="","",+VLOOKUP(Tabel1[[#This Row],[ID'#]],'[1]Product overview'!$B:$P,13,FALSE))</f>
        <v/>
      </c>
      <c r="N473" s="2" t="str">
        <f>IF(Tabel1[[#This Row],[ID'#]]="","",+VLOOKUP(Tabel1[[#This Row],[ID'#]],'[1]Product overview'!$B:$P,14,FALSE))</f>
        <v/>
      </c>
      <c r="O473" s="2" t="str">
        <f>IF(Tabel1[[#This Row],[ID'#]]="","",+VLOOKUP(Tabel1[[#This Row],[ID'#]],'[1]Product overview'!$B:$P,15,FALSE))</f>
        <v/>
      </c>
    </row>
    <row r="474" spans="1:15">
      <c r="A474" s="98"/>
      <c r="B474" s="98"/>
      <c r="C474" s="119"/>
      <c r="D474" s="98"/>
      <c r="E474" s="98"/>
      <c r="F474" s="98" t="str">
        <f>IF(Tabel1[[#This Row],[ID'#]]="","",+VLOOKUP(Tabel1[[#This Row],[ID'#]],'[1]Product overview'!$B:$P,2,FALSE))</f>
        <v/>
      </c>
      <c r="G474" s="2" t="str">
        <f>IF(Tabel1[[#This Row],[ID'#]]="","",+VLOOKUP(Tabel1[[#This Row],[ID'#]],'[1]Product overview'!$B:$P,5,FALSE))</f>
        <v/>
      </c>
      <c r="H474" s="2" t="str">
        <f>IF(Tabel1[[#This Row],[ID'#]]="","",+VLOOKUP(Tabel1[[#This Row],[ID'#]],'[1]Product overview'!$B:$P,8,FALSE))</f>
        <v/>
      </c>
      <c r="I474" s="2" t="str">
        <f>IF(Tabel1[[#This Row],[ID'#]]="","",+VLOOKUP(Tabel1[[#This Row],[ID'#]],'[1]Product overview'!$B:$P,9,FALSE))</f>
        <v/>
      </c>
      <c r="J474" s="2" t="str">
        <f>IF(Tabel1[[#This Row],[ID'#]]="","",+VLOOKUP(Tabel1[[#This Row],[ID'#]],'[1]Product overview'!$B:$P,10,FALSE))</f>
        <v/>
      </c>
      <c r="K474" s="2" t="str">
        <f>IF(Tabel1[[#This Row],[ID'#]]="","",+VLOOKUP(Tabel1[[#This Row],[ID'#]],'[1]Product overview'!$B:$P,11,FALSE))</f>
        <v/>
      </c>
      <c r="L474" s="2" t="str">
        <f>IF(Tabel1[[#This Row],[ID'#]]="","",+VLOOKUP(Tabel1[[#This Row],[ID'#]],'[1]Product overview'!$B:$P,12,FALSE))</f>
        <v/>
      </c>
      <c r="M474" s="2" t="str">
        <f>IF(Tabel1[[#This Row],[ID'#]]="","",+VLOOKUP(Tabel1[[#This Row],[ID'#]],'[1]Product overview'!$B:$P,13,FALSE))</f>
        <v/>
      </c>
      <c r="N474" s="2" t="str">
        <f>IF(Tabel1[[#This Row],[ID'#]]="","",+VLOOKUP(Tabel1[[#This Row],[ID'#]],'[1]Product overview'!$B:$P,14,FALSE))</f>
        <v/>
      </c>
      <c r="O474" s="2" t="str">
        <f>IF(Tabel1[[#This Row],[ID'#]]="","",+VLOOKUP(Tabel1[[#This Row],[ID'#]],'[1]Product overview'!$B:$P,15,FALSE))</f>
        <v/>
      </c>
    </row>
    <row r="475" spans="1:15">
      <c r="A475" s="98"/>
      <c r="B475" s="98"/>
      <c r="C475" s="119"/>
      <c r="D475" s="98"/>
      <c r="E475" s="98"/>
      <c r="F475" s="98" t="str">
        <f>IF(Tabel1[[#This Row],[ID'#]]="","",+VLOOKUP(Tabel1[[#This Row],[ID'#]],'[1]Product overview'!$B:$P,2,FALSE))</f>
        <v/>
      </c>
      <c r="G475" s="2" t="str">
        <f>IF(Tabel1[[#This Row],[ID'#]]="","",+VLOOKUP(Tabel1[[#This Row],[ID'#]],'[1]Product overview'!$B:$P,5,FALSE))</f>
        <v/>
      </c>
      <c r="H475" s="2" t="str">
        <f>IF(Tabel1[[#This Row],[ID'#]]="","",+VLOOKUP(Tabel1[[#This Row],[ID'#]],'[1]Product overview'!$B:$P,8,FALSE))</f>
        <v/>
      </c>
      <c r="I475" s="2" t="str">
        <f>IF(Tabel1[[#This Row],[ID'#]]="","",+VLOOKUP(Tabel1[[#This Row],[ID'#]],'[1]Product overview'!$B:$P,9,FALSE))</f>
        <v/>
      </c>
      <c r="J475" s="2" t="str">
        <f>IF(Tabel1[[#This Row],[ID'#]]="","",+VLOOKUP(Tabel1[[#This Row],[ID'#]],'[1]Product overview'!$B:$P,10,FALSE))</f>
        <v/>
      </c>
      <c r="K475" s="2" t="str">
        <f>IF(Tabel1[[#This Row],[ID'#]]="","",+VLOOKUP(Tabel1[[#This Row],[ID'#]],'[1]Product overview'!$B:$P,11,FALSE))</f>
        <v/>
      </c>
      <c r="L475" s="2" t="str">
        <f>IF(Tabel1[[#This Row],[ID'#]]="","",+VLOOKUP(Tabel1[[#This Row],[ID'#]],'[1]Product overview'!$B:$P,12,FALSE))</f>
        <v/>
      </c>
      <c r="M475" s="2" t="str">
        <f>IF(Tabel1[[#This Row],[ID'#]]="","",+VLOOKUP(Tabel1[[#This Row],[ID'#]],'[1]Product overview'!$B:$P,13,FALSE))</f>
        <v/>
      </c>
      <c r="N475" s="2" t="str">
        <f>IF(Tabel1[[#This Row],[ID'#]]="","",+VLOOKUP(Tabel1[[#This Row],[ID'#]],'[1]Product overview'!$B:$P,14,FALSE))</f>
        <v/>
      </c>
      <c r="O475" s="2" t="str">
        <f>IF(Tabel1[[#This Row],[ID'#]]="","",+VLOOKUP(Tabel1[[#This Row],[ID'#]],'[1]Product overview'!$B:$P,15,FALSE))</f>
        <v/>
      </c>
    </row>
    <row r="476" spans="1:15">
      <c r="A476" s="98"/>
      <c r="B476" s="98"/>
      <c r="C476" s="119"/>
      <c r="D476" s="98"/>
      <c r="E476" s="98"/>
      <c r="F476" s="98" t="str">
        <f>IF(Tabel1[[#This Row],[ID'#]]="","",+VLOOKUP(Tabel1[[#This Row],[ID'#]],'[1]Product overview'!$B:$P,2,FALSE))</f>
        <v/>
      </c>
      <c r="G476" s="2" t="str">
        <f>IF(Tabel1[[#This Row],[ID'#]]="","",+VLOOKUP(Tabel1[[#This Row],[ID'#]],'[1]Product overview'!$B:$P,5,FALSE))</f>
        <v/>
      </c>
      <c r="H476" s="2" t="str">
        <f>IF(Tabel1[[#This Row],[ID'#]]="","",+VLOOKUP(Tabel1[[#This Row],[ID'#]],'[1]Product overview'!$B:$P,8,FALSE))</f>
        <v/>
      </c>
      <c r="I476" s="2" t="str">
        <f>IF(Tabel1[[#This Row],[ID'#]]="","",+VLOOKUP(Tabel1[[#This Row],[ID'#]],'[1]Product overview'!$B:$P,9,FALSE))</f>
        <v/>
      </c>
      <c r="J476" s="2" t="str">
        <f>IF(Tabel1[[#This Row],[ID'#]]="","",+VLOOKUP(Tabel1[[#This Row],[ID'#]],'[1]Product overview'!$B:$P,10,FALSE))</f>
        <v/>
      </c>
      <c r="K476" s="2" t="str">
        <f>IF(Tabel1[[#This Row],[ID'#]]="","",+VLOOKUP(Tabel1[[#This Row],[ID'#]],'[1]Product overview'!$B:$P,11,FALSE))</f>
        <v/>
      </c>
      <c r="L476" s="2" t="str">
        <f>IF(Tabel1[[#This Row],[ID'#]]="","",+VLOOKUP(Tabel1[[#This Row],[ID'#]],'[1]Product overview'!$B:$P,12,FALSE))</f>
        <v/>
      </c>
      <c r="M476" s="2" t="str">
        <f>IF(Tabel1[[#This Row],[ID'#]]="","",+VLOOKUP(Tabel1[[#This Row],[ID'#]],'[1]Product overview'!$B:$P,13,FALSE))</f>
        <v/>
      </c>
      <c r="N476" s="2" t="str">
        <f>IF(Tabel1[[#This Row],[ID'#]]="","",+VLOOKUP(Tabel1[[#This Row],[ID'#]],'[1]Product overview'!$B:$P,14,FALSE))</f>
        <v/>
      </c>
      <c r="O476" s="2" t="str">
        <f>IF(Tabel1[[#This Row],[ID'#]]="","",+VLOOKUP(Tabel1[[#This Row],[ID'#]],'[1]Product overview'!$B:$P,15,FALSE))</f>
        <v/>
      </c>
    </row>
    <row r="477" spans="1:15">
      <c r="A477" s="98"/>
      <c r="B477" s="98"/>
      <c r="C477" s="119"/>
      <c r="D477" s="98"/>
      <c r="E477" s="98"/>
      <c r="F477" s="98" t="str">
        <f>IF(Tabel1[[#This Row],[ID'#]]="","",+VLOOKUP(Tabel1[[#This Row],[ID'#]],'[1]Product overview'!$B:$P,2,FALSE))</f>
        <v/>
      </c>
      <c r="G477" s="2" t="str">
        <f>IF(Tabel1[[#This Row],[ID'#]]="","",+VLOOKUP(Tabel1[[#This Row],[ID'#]],'[1]Product overview'!$B:$P,5,FALSE))</f>
        <v/>
      </c>
      <c r="H477" s="2" t="str">
        <f>IF(Tabel1[[#This Row],[ID'#]]="","",+VLOOKUP(Tabel1[[#This Row],[ID'#]],'[1]Product overview'!$B:$P,8,FALSE))</f>
        <v/>
      </c>
      <c r="I477" s="2" t="str">
        <f>IF(Tabel1[[#This Row],[ID'#]]="","",+VLOOKUP(Tabel1[[#This Row],[ID'#]],'[1]Product overview'!$B:$P,9,FALSE))</f>
        <v/>
      </c>
      <c r="J477" s="2" t="str">
        <f>IF(Tabel1[[#This Row],[ID'#]]="","",+VLOOKUP(Tabel1[[#This Row],[ID'#]],'[1]Product overview'!$B:$P,10,FALSE))</f>
        <v/>
      </c>
      <c r="K477" s="2" t="str">
        <f>IF(Tabel1[[#This Row],[ID'#]]="","",+VLOOKUP(Tabel1[[#This Row],[ID'#]],'[1]Product overview'!$B:$P,11,FALSE))</f>
        <v/>
      </c>
      <c r="L477" s="2" t="str">
        <f>IF(Tabel1[[#This Row],[ID'#]]="","",+VLOOKUP(Tabel1[[#This Row],[ID'#]],'[1]Product overview'!$B:$P,12,FALSE))</f>
        <v/>
      </c>
      <c r="M477" s="2" t="str">
        <f>IF(Tabel1[[#This Row],[ID'#]]="","",+VLOOKUP(Tabel1[[#This Row],[ID'#]],'[1]Product overview'!$B:$P,13,FALSE))</f>
        <v/>
      </c>
      <c r="N477" s="2" t="str">
        <f>IF(Tabel1[[#This Row],[ID'#]]="","",+VLOOKUP(Tabel1[[#This Row],[ID'#]],'[1]Product overview'!$B:$P,14,FALSE))</f>
        <v/>
      </c>
      <c r="O477" s="2" t="str">
        <f>IF(Tabel1[[#This Row],[ID'#]]="","",+VLOOKUP(Tabel1[[#This Row],[ID'#]],'[1]Product overview'!$B:$P,15,FALSE))</f>
        <v/>
      </c>
    </row>
    <row r="478" spans="1:15">
      <c r="A478" s="98"/>
      <c r="B478" s="98"/>
      <c r="C478" s="119"/>
      <c r="D478" s="98"/>
      <c r="E478" s="98"/>
      <c r="F478" s="98" t="str">
        <f>IF(Tabel1[[#This Row],[ID'#]]="","",+VLOOKUP(Tabel1[[#This Row],[ID'#]],'[1]Product overview'!$B:$P,2,FALSE))</f>
        <v/>
      </c>
      <c r="G478" s="2" t="str">
        <f>IF(Tabel1[[#This Row],[ID'#]]="","",+VLOOKUP(Tabel1[[#This Row],[ID'#]],'[1]Product overview'!$B:$P,5,FALSE))</f>
        <v/>
      </c>
      <c r="H478" s="2" t="str">
        <f>IF(Tabel1[[#This Row],[ID'#]]="","",+VLOOKUP(Tabel1[[#This Row],[ID'#]],'[1]Product overview'!$B:$P,8,FALSE))</f>
        <v/>
      </c>
      <c r="I478" s="2" t="str">
        <f>IF(Tabel1[[#This Row],[ID'#]]="","",+VLOOKUP(Tabel1[[#This Row],[ID'#]],'[1]Product overview'!$B:$P,9,FALSE))</f>
        <v/>
      </c>
      <c r="J478" s="2" t="str">
        <f>IF(Tabel1[[#This Row],[ID'#]]="","",+VLOOKUP(Tabel1[[#This Row],[ID'#]],'[1]Product overview'!$B:$P,10,FALSE))</f>
        <v/>
      </c>
      <c r="K478" s="2" t="str">
        <f>IF(Tabel1[[#This Row],[ID'#]]="","",+VLOOKUP(Tabel1[[#This Row],[ID'#]],'[1]Product overview'!$B:$P,11,FALSE))</f>
        <v/>
      </c>
      <c r="L478" s="2" t="str">
        <f>IF(Tabel1[[#This Row],[ID'#]]="","",+VLOOKUP(Tabel1[[#This Row],[ID'#]],'[1]Product overview'!$B:$P,12,FALSE))</f>
        <v/>
      </c>
      <c r="M478" s="2" t="str">
        <f>IF(Tabel1[[#This Row],[ID'#]]="","",+VLOOKUP(Tabel1[[#This Row],[ID'#]],'[1]Product overview'!$B:$P,13,FALSE))</f>
        <v/>
      </c>
      <c r="N478" s="2" t="str">
        <f>IF(Tabel1[[#This Row],[ID'#]]="","",+VLOOKUP(Tabel1[[#This Row],[ID'#]],'[1]Product overview'!$B:$P,14,FALSE))</f>
        <v/>
      </c>
      <c r="O478" s="2" t="str">
        <f>IF(Tabel1[[#This Row],[ID'#]]="","",+VLOOKUP(Tabel1[[#This Row],[ID'#]],'[1]Product overview'!$B:$P,15,FALSE))</f>
        <v/>
      </c>
    </row>
    <row r="479" spans="1:15">
      <c r="A479" s="98"/>
      <c r="B479" s="98"/>
      <c r="C479" s="119"/>
      <c r="D479" s="98"/>
      <c r="E479" s="98"/>
      <c r="F479" s="98" t="str">
        <f>IF(Tabel1[[#This Row],[ID'#]]="","",+VLOOKUP(Tabel1[[#This Row],[ID'#]],'[1]Product overview'!$B:$P,2,FALSE))</f>
        <v/>
      </c>
      <c r="G479" s="2" t="str">
        <f>IF(Tabel1[[#This Row],[ID'#]]="","",+VLOOKUP(Tabel1[[#This Row],[ID'#]],'[1]Product overview'!$B:$P,5,FALSE))</f>
        <v/>
      </c>
      <c r="H479" s="2" t="str">
        <f>IF(Tabel1[[#This Row],[ID'#]]="","",+VLOOKUP(Tabel1[[#This Row],[ID'#]],'[1]Product overview'!$B:$P,8,FALSE))</f>
        <v/>
      </c>
      <c r="I479" s="2" t="str">
        <f>IF(Tabel1[[#This Row],[ID'#]]="","",+VLOOKUP(Tabel1[[#This Row],[ID'#]],'[1]Product overview'!$B:$P,9,FALSE))</f>
        <v/>
      </c>
      <c r="J479" s="2" t="str">
        <f>IF(Tabel1[[#This Row],[ID'#]]="","",+VLOOKUP(Tabel1[[#This Row],[ID'#]],'[1]Product overview'!$B:$P,10,FALSE))</f>
        <v/>
      </c>
      <c r="K479" s="2" t="str">
        <f>IF(Tabel1[[#This Row],[ID'#]]="","",+VLOOKUP(Tabel1[[#This Row],[ID'#]],'[1]Product overview'!$B:$P,11,FALSE))</f>
        <v/>
      </c>
      <c r="L479" s="2" t="str">
        <f>IF(Tabel1[[#This Row],[ID'#]]="","",+VLOOKUP(Tabel1[[#This Row],[ID'#]],'[1]Product overview'!$B:$P,12,FALSE))</f>
        <v/>
      </c>
      <c r="M479" s="2" t="str">
        <f>IF(Tabel1[[#This Row],[ID'#]]="","",+VLOOKUP(Tabel1[[#This Row],[ID'#]],'[1]Product overview'!$B:$P,13,FALSE))</f>
        <v/>
      </c>
      <c r="N479" s="2" t="str">
        <f>IF(Tabel1[[#This Row],[ID'#]]="","",+VLOOKUP(Tabel1[[#This Row],[ID'#]],'[1]Product overview'!$B:$P,14,FALSE))</f>
        <v/>
      </c>
      <c r="O479" s="2" t="str">
        <f>IF(Tabel1[[#This Row],[ID'#]]="","",+VLOOKUP(Tabel1[[#This Row],[ID'#]],'[1]Product overview'!$B:$P,15,FALSE))</f>
        <v/>
      </c>
    </row>
    <row r="480" spans="1:15">
      <c r="A480" s="98"/>
      <c r="B480" s="98"/>
      <c r="C480" s="119"/>
      <c r="D480" s="98"/>
      <c r="E480" s="98"/>
      <c r="F480" s="98" t="str">
        <f>IF(Tabel1[[#This Row],[ID'#]]="","",+VLOOKUP(Tabel1[[#This Row],[ID'#]],'[1]Product overview'!$B:$P,2,FALSE))</f>
        <v/>
      </c>
      <c r="G480" s="2" t="str">
        <f>IF(Tabel1[[#This Row],[ID'#]]="","",+VLOOKUP(Tabel1[[#This Row],[ID'#]],'[1]Product overview'!$B:$P,5,FALSE))</f>
        <v/>
      </c>
      <c r="H480" s="2" t="str">
        <f>IF(Tabel1[[#This Row],[ID'#]]="","",+VLOOKUP(Tabel1[[#This Row],[ID'#]],'[1]Product overview'!$B:$P,8,FALSE))</f>
        <v/>
      </c>
      <c r="I480" s="2" t="str">
        <f>IF(Tabel1[[#This Row],[ID'#]]="","",+VLOOKUP(Tabel1[[#This Row],[ID'#]],'[1]Product overview'!$B:$P,9,FALSE))</f>
        <v/>
      </c>
      <c r="J480" s="2" t="str">
        <f>IF(Tabel1[[#This Row],[ID'#]]="","",+VLOOKUP(Tabel1[[#This Row],[ID'#]],'[1]Product overview'!$B:$P,10,FALSE))</f>
        <v/>
      </c>
      <c r="K480" s="2" t="str">
        <f>IF(Tabel1[[#This Row],[ID'#]]="","",+VLOOKUP(Tabel1[[#This Row],[ID'#]],'[1]Product overview'!$B:$P,11,FALSE))</f>
        <v/>
      </c>
      <c r="L480" s="2" t="str">
        <f>IF(Tabel1[[#This Row],[ID'#]]="","",+VLOOKUP(Tabel1[[#This Row],[ID'#]],'[1]Product overview'!$B:$P,12,FALSE))</f>
        <v/>
      </c>
      <c r="M480" s="2" t="str">
        <f>IF(Tabel1[[#This Row],[ID'#]]="","",+VLOOKUP(Tabel1[[#This Row],[ID'#]],'[1]Product overview'!$B:$P,13,FALSE))</f>
        <v/>
      </c>
      <c r="N480" s="2" t="str">
        <f>IF(Tabel1[[#This Row],[ID'#]]="","",+VLOOKUP(Tabel1[[#This Row],[ID'#]],'[1]Product overview'!$B:$P,14,FALSE))</f>
        <v/>
      </c>
      <c r="O480" s="2" t="str">
        <f>IF(Tabel1[[#This Row],[ID'#]]="","",+VLOOKUP(Tabel1[[#This Row],[ID'#]],'[1]Product overview'!$B:$P,15,FALSE))</f>
        <v/>
      </c>
    </row>
    <row r="481" spans="1:15">
      <c r="A481" s="98"/>
      <c r="B481" s="98"/>
      <c r="C481" s="119"/>
      <c r="D481" s="98"/>
      <c r="E481" s="98"/>
      <c r="F481" s="98" t="str">
        <f>IF(Tabel1[[#This Row],[ID'#]]="","",+VLOOKUP(Tabel1[[#This Row],[ID'#]],'[1]Product overview'!$B:$P,2,FALSE))</f>
        <v/>
      </c>
      <c r="G481" s="2" t="str">
        <f>IF(Tabel1[[#This Row],[ID'#]]="","",+VLOOKUP(Tabel1[[#This Row],[ID'#]],'[1]Product overview'!$B:$P,5,FALSE))</f>
        <v/>
      </c>
      <c r="H481" s="2" t="str">
        <f>IF(Tabel1[[#This Row],[ID'#]]="","",+VLOOKUP(Tabel1[[#This Row],[ID'#]],'[1]Product overview'!$B:$P,8,FALSE))</f>
        <v/>
      </c>
      <c r="I481" s="2" t="str">
        <f>IF(Tabel1[[#This Row],[ID'#]]="","",+VLOOKUP(Tabel1[[#This Row],[ID'#]],'[1]Product overview'!$B:$P,9,FALSE))</f>
        <v/>
      </c>
      <c r="J481" s="2" t="str">
        <f>IF(Tabel1[[#This Row],[ID'#]]="","",+VLOOKUP(Tabel1[[#This Row],[ID'#]],'[1]Product overview'!$B:$P,10,FALSE))</f>
        <v/>
      </c>
      <c r="K481" s="2" t="str">
        <f>IF(Tabel1[[#This Row],[ID'#]]="","",+VLOOKUP(Tabel1[[#This Row],[ID'#]],'[1]Product overview'!$B:$P,11,FALSE))</f>
        <v/>
      </c>
      <c r="L481" s="2" t="str">
        <f>IF(Tabel1[[#This Row],[ID'#]]="","",+VLOOKUP(Tabel1[[#This Row],[ID'#]],'[1]Product overview'!$B:$P,12,FALSE))</f>
        <v/>
      </c>
      <c r="M481" s="2" t="str">
        <f>IF(Tabel1[[#This Row],[ID'#]]="","",+VLOOKUP(Tabel1[[#This Row],[ID'#]],'[1]Product overview'!$B:$P,13,FALSE))</f>
        <v/>
      </c>
      <c r="N481" s="2" t="str">
        <f>IF(Tabel1[[#This Row],[ID'#]]="","",+VLOOKUP(Tabel1[[#This Row],[ID'#]],'[1]Product overview'!$B:$P,14,FALSE))</f>
        <v/>
      </c>
      <c r="O481" s="2" t="str">
        <f>IF(Tabel1[[#This Row],[ID'#]]="","",+VLOOKUP(Tabel1[[#This Row],[ID'#]],'[1]Product overview'!$B:$P,15,FALSE))</f>
        <v/>
      </c>
    </row>
    <row r="482" spans="1:15">
      <c r="A482" s="98"/>
      <c r="B482" s="98"/>
      <c r="C482" s="119"/>
      <c r="D482" s="98"/>
      <c r="E482" s="98"/>
      <c r="F482" s="98" t="str">
        <f>IF(Tabel1[[#This Row],[ID'#]]="","",+VLOOKUP(Tabel1[[#This Row],[ID'#]],'[1]Product overview'!$B:$P,2,FALSE))</f>
        <v/>
      </c>
      <c r="G482" s="2" t="str">
        <f>IF(Tabel1[[#This Row],[ID'#]]="","",+VLOOKUP(Tabel1[[#This Row],[ID'#]],'[1]Product overview'!$B:$P,5,FALSE))</f>
        <v/>
      </c>
      <c r="H482" s="2" t="str">
        <f>IF(Tabel1[[#This Row],[ID'#]]="","",+VLOOKUP(Tabel1[[#This Row],[ID'#]],'[1]Product overview'!$B:$P,8,FALSE))</f>
        <v/>
      </c>
      <c r="I482" s="2" t="str">
        <f>IF(Tabel1[[#This Row],[ID'#]]="","",+VLOOKUP(Tabel1[[#This Row],[ID'#]],'[1]Product overview'!$B:$P,9,FALSE))</f>
        <v/>
      </c>
      <c r="J482" s="2" t="str">
        <f>IF(Tabel1[[#This Row],[ID'#]]="","",+VLOOKUP(Tabel1[[#This Row],[ID'#]],'[1]Product overview'!$B:$P,10,FALSE))</f>
        <v/>
      </c>
      <c r="K482" s="2" t="str">
        <f>IF(Tabel1[[#This Row],[ID'#]]="","",+VLOOKUP(Tabel1[[#This Row],[ID'#]],'[1]Product overview'!$B:$P,11,FALSE))</f>
        <v/>
      </c>
      <c r="L482" s="2" t="str">
        <f>IF(Tabel1[[#This Row],[ID'#]]="","",+VLOOKUP(Tabel1[[#This Row],[ID'#]],'[1]Product overview'!$B:$P,12,FALSE))</f>
        <v/>
      </c>
      <c r="M482" s="2" t="str">
        <f>IF(Tabel1[[#This Row],[ID'#]]="","",+VLOOKUP(Tabel1[[#This Row],[ID'#]],'[1]Product overview'!$B:$P,13,FALSE))</f>
        <v/>
      </c>
      <c r="N482" s="2" t="str">
        <f>IF(Tabel1[[#This Row],[ID'#]]="","",+VLOOKUP(Tabel1[[#This Row],[ID'#]],'[1]Product overview'!$B:$P,14,FALSE))</f>
        <v/>
      </c>
      <c r="O482" s="2" t="str">
        <f>IF(Tabel1[[#This Row],[ID'#]]="","",+VLOOKUP(Tabel1[[#This Row],[ID'#]],'[1]Product overview'!$B:$P,15,FALSE))</f>
        <v/>
      </c>
    </row>
    <row r="483" spans="1:15">
      <c r="A483" s="98"/>
      <c r="B483" s="98"/>
      <c r="C483" s="119"/>
      <c r="D483" s="98"/>
      <c r="E483" s="98"/>
      <c r="F483" s="98" t="str">
        <f>IF(Tabel1[[#This Row],[ID'#]]="","",+VLOOKUP(Tabel1[[#This Row],[ID'#]],'[1]Product overview'!$B:$P,2,FALSE))</f>
        <v/>
      </c>
      <c r="G483" s="2" t="str">
        <f>IF(Tabel1[[#This Row],[ID'#]]="","",+VLOOKUP(Tabel1[[#This Row],[ID'#]],'[1]Product overview'!$B:$P,5,FALSE))</f>
        <v/>
      </c>
      <c r="H483" s="2" t="str">
        <f>IF(Tabel1[[#This Row],[ID'#]]="","",+VLOOKUP(Tabel1[[#This Row],[ID'#]],'[1]Product overview'!$B:$P,8,FALSE))</f>
        <v/>
      </c>
      <c r="I483" s="2" t="str">
        <f>IF(Tabel1[[#This Row],[ID'#]]="","",+VLOOKUP(Tabel1[[#This Row],[ID'#]],'[1]Product overview'!$B:$P,9,FALSE))</f>
        <v/>
      </c>
      <c r="J483" s="2" t="str">
        <f>IF(Tabel1[[#This Row],[ID'#]]="","",+VLOOKUP(Tabel1[[#This Row],[ID'#]],'[1]Product overview'!$B:$P,10,FALSE))</f>
        <v/>
      </c>
      <c r="K483" s="2" t="str">
        <f>IF(Tabel1[[#This Row],[ID'#]]="","",+VLOOKUP(Tabel1[[#This Row],[ID'#]],'[1]Product overview'!$B:$P,11,FALSE))</f>
        <v/>
      </c>
      <c r="L483" s="2" t="str">
        <f>IF(Tabel1[[#This Row],[ID'#]]="","",+VLOOKUP(Tabel1[[#This Row],[ID'#]],'[1]Product overview'!$B:$P,12,FALSE))</f>
        <v/>
      </c>
      <c r="M483" s="2" t="str">
        <f>IF(Tabel1[[#This Row],[ID'#]]="","",+VLOOKUP(Tabel1[[#This Row],[ID'#]],'[1]Product overview'!$B:$P,13,FALSE))</f>
        <v/>
      </c>
      <c r="N483" s="2" t="str">
        <f>IF(Tabel1[[#This Row],[ID'#]]="","",+VLOOKUP(Tabel1[[#This Row],[ID'#]],'[1]Product overview'!$B:$P,14,FALSE))</f>
        <v/>
      </c>
      <c r="O483" s="2" t="str">
        <f>IF(Tabel1[[#This Row],[ID'#]]="","",+VLOOKUP(Tabel1[[#This Row],[ID'#]],'[1]Product overview'!$B:$P,15,FALSE))</f>
        <v/>
      </c>
    </row>
    <row r="484" spans="1:15">
      <c r="A484" s="98"/>
      <c r="B484" s="98"/>
      <c r="C484" s="119"/>
      <c r="D484" s="98"/>
      <c r="E484" s="98"/>
      <c r="F484" s="98" t="str">
        <f>IF(Tabel1[[#This Row],[ID'#]]="","",+VLOOKUP(Tabel1[[#This Row],[ID'#]],'[1]Product overview'!$B:$P,2,FALSE))</f>
        <v/>
      </c>
      <c r="G484" s="2" t="str">
        <f>IF(Tabel1[[#This Row],[ID'#]]="","",+VLOOKUP(Tabel1[[#This Row],[ID'#]],'[1]Product overview'!$B:$P,5,FALSE))</f>
        <v/>
      </c>
      <c r="H484" s="2" t="str">
        <f>IF(Tabel1[[#This Row],[ID'#]]="","",+VLOOKUP(Tabel1[[#This Row],[ID'#]],'[1]Product overview'!$B:$P,8,FALSE))</f>
        <v/>
      </c>
      <c r="I484" s="2" t="str">
        <f>IF(Tabel1[[#This Row],[ID'#]]="","",+VLOOKUP(Tabel1[[#This Row],[ID'#]],'[1]Product overview'!$B:$P,9,FALSE))</f>
        <v/>
      </c>
      <c r="J484" s="2" t="str">
        <f>IF(Tabel1[[#This Row],[ID'#]]="","",+VLOOKUP(Tabel1[[#This Row],[ID'#]],'[1]Product overview'!$B:$P,10,FALSE))</f>
        <v/>
      </c>
      <c r="K484" s="2" t="str">
        <f>IF(Tabel1[[#This Row],[ID'#]]="","",+VLOOKUP(Tabel1[[#This Row],[ID'#]],'[1]Product overview'!$B:$P,11,FALSE))</f>
        <v/>
      </c>
      <c r="L484" s="2" t="str">
        <f>IF(Tabel1[[#This Row],[ID'#]]="","",+VLOOKUP(Tabel1[[#This Row],[ID'#]],'[1]Product overview'!$B:$P,12,FALSE))</f>
        <v/>
      </c>
      <c r="M484" s="2" t="str">
        <f>IF(Tabel1[[#This Row],[ID'#]]="","",+VLOOKUP(Tabel1[[#This Row],[ID'#]],'[1]Product overview'!$B:$P,13,FALSE))</f>
        <v/>
      </c>
      <c r="N484" s="2" t="str">
        <f>IF(Tabel1[[#This Row],[ID'#]]="","",+VLOOKUP(Tabel1[[#This Row],[ID'#]],'[1]Product overview'!$B:$P,14,FALSE))</f>
        <v/>
      </c>
      <c r="O484" s="2" t="str">
        <f>IF(Tabel1[[#This Row],[ID'#]]="","",+VLOOKUP(Tabel1[[#This Row],[ID'#]],'[1]Product overview'!$B:$P,15,FALSE))</f>
        <v/>
      </c>
    </row>
    <row r="485" spans="1:15">
      <c r="A485" s="98"/>
      <c r="B485" s="98"/>
      <c r="C485" s="119"/>
      <c r="D485" s="98"/>
      <c r="E485" s="98"/>
      <c r="F485" s="98" t="str">
        <f>IF(Tabel1[[#This Row],[ID'#]]="","",+VLOOKUP(Tabel1[[#This Row],[ID'#]],'[1]Product overview'!$B:$P,2,FALSE))</f>
        <v/>
      </c>
      <c r="G485" s="2" t="str">
        <f>IF(Tabel1[[#This Row],[ID'#]]="","",+VLOOKUP(Tabel1[[#This Row],[ID'#]],'[1]Product overview'!$B:$P,5,FALSE))</f>
        <v/>
      </c>
      <c r="H485" s="2" t="str">
        <f>IF(Tabel1[[#This Row],[ID'#]]="","",+VLOOKUP(Tabel1[[#This Row],[ID'#]],'[1]Product overview'!$B:$P,8,FALSE))</f>
        <v/>
      </c>
      <c r="I485" s="2" t="str">
        <f>IF(Tabel1[[#This Row],[ID'#]]="","",+VLOOKUP(Tabel1[[#This Row],[ID'#]],'[1]Product overview'!$B:$P,9,FALSE))</f>
        <v/>
      </c>
      <c r="J485" s="2" t="str">
        <f>IF(Tabel1[[#This Row],[ID'#]]="","",+VLOOKUP(Tabel1[[#This Row],[ID'#]],'[1]Product overview'!$B:$P,10,FALSE))</f>
        <v/>
      </c>
      <c r="K485" s="2" t="str">
        <f>IF(Tabel1[[#This Row],[ID'#]]="","",+VLOOKUP(Tabel1[[#This Row],[ID'#]],'[1]Product overview'!$B:$P,11,FALSE))</f>
        <v/>
      </c>
      <c r="L485" s="2" t="str">
        <f>IF(Tabel1[[#This Row],[ID'#]]="","",+VLOOKUP(Tabel1[[#This Row],[ID'#]],'[1]Product overview'!$B:$P,12,FALSE))</f>
        <v/>
      </c>
      <c r="M485" s="2" t="str">
        <f>IF(Tabel1[[#This Row],[ID'#]]="","",+VLOOKUP(Tabel1[[#This Row],[ID'#]],'[1]Product overview'!$B:$P,13,FALSE))</f>
        <v/>
      </c>
      <c r="N485" s="2" t="str">
        <f>IF(Tabel1[[#This Row],[ID'#]]="","",+VLOOKUP(Tabel1[[#This Row],[ID'#]],'[1]Product overview'!$B:$P,14,FALSE))</f>
        <v/>
      </c>
      <c r="O485" s="2" t="str">
        <f>IF(Tabel1[[#This Row],[ID'#]]="","",+VLOOKUP(Tabel1[[#This Row],[ID'#]],'[1]Product overview'!$B:$P,15,FALSE))</f>
        <v/>
      </c>
    </row>
    <row r="486" spans="1:15">
      <c r="A486" s="98"/>
      <c r="B486" s="98"/>
      <c r="C486" s="119"/>
      <c r="D486" s="98"/>
      <c r="E486" s="98"/>
      <c r="F486" s="98" t="str">
        <f>IF(Tabel1[[#This Row],[ID'#]]="","",+VLOOKUP(Tabel1[[#This Row],[ID'#]],'[1]Product overview'!$B:$P,2,FALSE))</f>
        <v/>
      </c>
      <c r="G486" s="2" t="str">
        <f>IF(Tabel1[[#This Row],[ID'#]]="","",+VLOOKUP(Tabel1[[#This Row],[ID'#]],'[1]Product overview'!$B:$P,5,FALSE))</f>
        <v/>
      </c>
      <c r="H486" s="2" t="str">
        <f>IF(Tabel1[[#This Row],[ID'#]]="","",+VLOOKUP(Tabel1[[#This Row],[ID'#]],'[1]Product overview'!$B:$P,8,FALSE))</f>
        <v/>
      </c>
      <c r="I486" s="2" t="str">
        <f>IF(Tabel1[[#This Row],[ID'#]]="","",+VLOOKUP(Tabel1[[#This Row],[ID'#]],'[1]Product overview'!$B:$P,9,FALSE))</f>
        <v/>
      </c>
      <c r="J486" s="2" t="str">
        <f>IF(Tabel1[[#This Row],[ID'#]]="","",+VLOOKUP(Tabel1[[#This Row],[ID'#]],'[1]Product overview'!$B:$P,10,FALSE))</f>
        <v/>
      </c>
      <c r="K486" s="2" t="str">
        <f>IF(Tabel1[[#This Row],[ID'#]]="","",+VLOOKUP(Tabel1[[#This Row],[ID'#]],'[1]Product overview'!$B:$P,11,FALSE))</f>
        <v/>
      </c>
      <c r="L486" s="2" t="str">
        <f>IF(Tabel1[[#This Row],[ID'#]]="","",+VLOOKUP(Tabel1[[#This Row],[ID'#]],'[1]Product overview'!$B:$P,12,FALSE))</f>
        <v/>
      </c>
      <c r="M486" s="2" t="str">
        <f>IF(Tabel1[[#This Row],[ID'#]]="","",+VLOOKUP(Tabel1[[#This Row],[ID'#]],'[1]Product overview'!$B:$P,13,FALSE))</f>
        <v/>
      </c>
      <c r="N486" s="2" t="str">
        <f>IF(Tabel1[[#This Row],[ID'#]]="","",+VLOOKUP(Tabel1[[#This Row],[ID'#]],'[1]Product overview'!$B:$P,14,FALSE))</f>
        <v/>
      </c>
      <c r="O486" s="2" t="str">
        <f>IF(Tabel1[[#This Row],[ID'#]]="","",+VLOOKUP(Tabel1[[#This Row],[ID'#]],'[1]Product overview'!$B:$P,15,FALSE))</f>
        <v/>
      </c>
    </row>
    <row r="487" spans="1:15">
      <c r="A487" s="98"/>
      <c r="B487" s="98"/>
      <c r="C487" s="119"/>
      <c r="D487" s="98"/>
      <c r="E487" s="98"/>
      <c r="F487" s="98" t="str">
        <f>IF(Tabel1[[#This Row],[ID'#]]="","",+VLOOKUP(Tabel1[[#This Row],[ID'#]],'[1]Product overview'!$B:$P,2,FALSE))</f>
        <v/>
      </c>
      <c r="G487" s="2" t="str">
        <f>IF(Tabel1[[#This Row],[ID'#]]="","",+VLOOKUP(Tabel1[[#This Row],[ID'#]],'[1]Product overview'!$B:$P,5,FALSE))</f>
        <v/>
      </c>
      <c r="H487" s="2" t="str">
        <f>IF(Tabel1[[#This Row],[ID'#]]="","",+VLOOKUP(Tabel1[[#This Row],[ID'#]],'[1]Product overview'!$B:$P,8,FALSE))</f>
        <v/>
      </c>
      <c r="I487" s="2" t="str">
        <f>IF(Tabel1[[#This Row],[ID'#]]="","",+VLOOKUP(Tabel1[[#This Row],[ID'#]],'[1]Product overview'!$B:$P,9,FALSE))</f>
        <v/>
      </c>
      <c r="J487" s="2" t="str">
        <f>IF(Tabel1[[#This Row],[ID'#]]="","",+VLOOKUP(Tabel1[[#This Row],[ID'#]],'[1]Product overview'!$B:$P,10,FALSE))</f>
        <v/>
      </c>
      <c r="K487" s="2" t="str">
        <f>IF(Tabel1[[#This Row],[ID'#]]="","",+VLOOKUP(Tabel1[[#This Row],[ID'#]],'[1]Product overview'!$B:$P,11,FALSE))</f>
        <v/>
      </c>
      <c r="L487" s="2" t="str">
        <f>IF(Tabel1[[#This Row],[ID'#]]="","",+VLOOKUP(Tabel1[[#This Row],[ID'#]],'[1]Product overview'!$B:$P,12,FALSE))</f>
        <v/>
      </c>
      <c r="M487" s="2" t="str">
        <f>IF(Tabel1[[#This Row],[ID'#]]="","",+VLOOKUP(Tabel1[[#This Row],[ID'#]],'[1]Product overview'!$B:$P,13,FALSE))</f>
        <v/>
      </c>
      <c r="N487" s="2" t="str">
        <f>IF(Tabel1[[#This Row],[ID'#]]="","",+VLOOKUP(Tabel1[[#This Row],[ID'#]],'[1]Product overview'!$B:$P,14,FALSE))</f>
        <v/>
      </c>
      <c r="O487" s="2" t="str">
        <f>IF(Tabel1[[#This Row],[ID'#]]="","",+VLOOKUP(Tabel1[[#This Row],[ID'#]],'[1]Product overview'!$B:$P,15,FALSE))</f>
        <v/>
      </c>
    </row>
    <row r="488" spans="1:15">
      <c r="A488" s="98"/>
      <c r="B488" s="98"/>
      <c r="C488" s="119"/>
      <c r="D488" s="98"/>
      <c r="E488" s="98"/>
      <c r="F488" s="98" t="str">
        <f>IF(Tabel1[[#This Row],[ID'#]]="","",+VLOOKUP(Tabel1[[#This Row],[ID'#]],'[1]Product overview'!$B:$P,2,FALSE))</f>
        <v/>
      </c>
      <c r="G488" s="2" t="str">
        <f>IF(Tabel1[[#This Row],[ID'#]]="","",+VLOOKUP(Tabel1[[#This Row],[ID'#]],'[1]Product overview'!$B:$P,5,FALSE))</f>
        <v/>
      </c>
      <c r="H488" s="2" t="str">
        <f>IF(Tabel1[[#This Row],[ID'#]]="","",+VLOOKUP(Tabel1[[#This Row],[ID'#]],'[1]Product overview'!$B:$P,8,FALSE))</f>
        <v/>
      </c>
      <c r="I488" s="2" t="str">
        <f>IF(Tabel1[[#This Row],[ID'#]]="","",+VLOOKUP(Tabel1[[#This Row],[ID'#]],'[1]Product overview'!$B:$P,9,FALSE))</f>
        <v/>
      </c>
      <c r="J488" s="2" t="str">
        <f>IF(Tabel1[[#This Row],[ID'#]]="","",+VLOOKUP(Tabel1[[#This Row],[ID'#]],'[1]Product overview'!$B:$P,10,FALSE))</f>
        <v/>
      </c>
      <c r="K488" s="2" t="str">
        <f>IF(Tabel1[[#This Row],[ID'#]]="","",+VLOOKUP(Tabel1[[#This Row],[ID'#]],'[1]Product overview'!$B:$P,11,FALSE))</f>
        <v/>
      </c>
      <c r="L488" s="2" t="str">
        <f>IF(Tabel1[[#This Row],[ID'#]]="","",+VLOOKUP(Tabel1[[#This Row],[ID'#]],'[1]Product overview'!$B:$P,12,FALSE))</f>
        <v/>
      </c>
      <c r="M488" s="2" t="str">
        <f>IF(Tabel1[[#This Row],[ID'#]]="","",+VLOOKUP(Tabel1[[#This Row],[ID'#]],'[1]Product overview'!$B:$P,13,FALSE))</f>
        <v/>
      </c>
      <c r="N488" s="2" t="str">
        <f>IF(Tabel1[[#This Row],[ID'#]]="","",+VLOOKUP(Tabel1[[#This Row],[ID'#]],'[1]Product overview'!$B:$P,14,FALSE))</f>
        <v/>
      </c>
      <c r="O488" s="2" t="str">
        <f>IF(Tabel1[[#This Row],[ID'#]]="","",+VLOOKUP(Tabel1[[#This Row],[ID'#]],'[1]Product overview'!$B:$P,15,FALSE))</f>
        <v/>
      </c>
    </row>
    <row r="489" spans="1:15">
      <c r="A489" s="98"/>
      <c r="B489" s="98"/>
      <c r="C489" s="119"/>
      <c r="D489" s="98"/>
      <c r="E489" s="98"/>
      <c r="F489" s="98" t="str">
        <f>IF(Tabel1[[#This Row],[ID'#]]="","",+VLOOKUP(Tabel1[[#This Row],[ID'#]],'[1]Product overview'!$B:$P,2,FALSE))</f>
        <v/>
      </c>
      <c r="G489" s="2" t="str">
        <f>IF(Tabel1[[#This Row],[ID'#]]="","",+VLOOKUP(Tabel1[[#This Row],[ID'#]],'[1]Product overview'!$B:$P,5,FALSE))</f>
        <v/>
      </c>
      <c r="H489" s="2" t="str">
        <f>IF(Tabel1[[#This Row],[ID'#]]="","",+VLOOKUP(Tabel1[[#This Row],[ID'#]],'[1]Product overview'!$B:$P,8,FALSE))</f>
        <v/>
      </c>
      <c r="I489" s="2" t="str">
        <f>IF(Tabel1[[#This Row],[ID'#]]="","",+VLOOKUP(Tabel1[[#This Row],[ID'#]],'[1]Product overview'!$B:$P,9,FALSE))</f>
        <v/>
      </c>
      <c r="J489" s="2" t="str">
        <f>IF(Tabel1[[#This Row],[ID'#]]="","",+VLOOKUP(Tabel1[[#This Row],[ID'#]],'[1]Product overview'!$B:$P,10,FALSE))</f>
        <v/>
      </c>
      <c r="K489" s="2" t="str">
        <f>IF(Tabel1[[#This Row],[ID'#]]="","",+VLOOKUP(Tabel1[[#This Row],[ID'#]],'[1]Product overview'!$B:$P,11,FALSE))</f>
        <v/>
      </c>
      <c r="L489" s="2" t="str">
        <f>IF(Tabel1[[#This Row],[ID'#]]="","",+VLOOKUP(Tabel1[[#This Row],[ID'#]],'[1]Product overview'!$B:$P,12,FALSE))</f>
        <v/>
      </c>
      <c r="M489" s="2" t="str">
        <f>IF(Tabel1[[#This Row],[ID'#]]="","",+VLOOKUP(Tabel1[[#This Row],[ID'#]],'[1]Product overview'!$B:$P,13,FALSE))</f>
        <v/>
      </c>
      <c r="N489" s="2" t="str">
        <f>IF(Tabel1[[#This Row],[ID'#]]="","",+VLOOKUP(Tabel1[[#This Row],[ID'#]],'[1]Product overview'!$B:$P,14,FALSE))</f>
        <v/>
      </c>
      <c r="O489" s="2" t="str">
        <f>IF(Tabel1[[#This Row],[ID'#]]="","",+VLOOKUP(Tabel1[[#This Row],[ID'#]],'[1]Product overview'!$B:$P,15,FALSE))</f>
        <v/>
      </c>
    </row>
    <row r="490" spans="1:15">
      <c r="A490" s="98"/>
      <c r="B490" s="98"/>
      <c r="C490" s="119"/>
      <c r="D490" s="98"/>
      <c r="E490" s="98"/>
      <c r="F490" s="98" t="str">
        <f>IF(Tabel1[[#This Row],[ID'#]]="","",+VLOOKUP(Tabel1[[#This Row],[ID'#]],'[1]Product overview'!$B:$P,2,FALSE))</f>
        <v/>
      </c>
      <c r="G490" s="2" t="str">
        <f>IF(Tabel1[[#This Row],[ID'#]]="","",+VLOOKUP(Tabel1[[#This Row],[ID'#]],'[1]Product overview'!$B:$P,5,FALSE))</f>
        <v/>
      </c>
      <c r="H490" s="2" t="str">
        <f>IF(Tabel1[[#This Row],[ID'#]]="","",+VLOOKUP(Tabel1[[#This Row],[ID'#]],'[1]Product overview'!$B:$P,8,FALSE))</f>
        <v/>
      </c>
      <c r="I490" s="2" t="str">
        <f>IF(Tabel1[[#This Row],[ID'#]]="","",+VLOOKUP(Tabel1[[#This Row],[ID'#]],'[1]Product overview'!$B:$P,9,FALSE))</f>
        <v/>
      </c>
      <c r="J490" s="2" t="str">
        <f>IF(Tabel1[[#This Row],[ID'#]]="","",+VLOOKUP(Tabel1[[#This Row],[ID'#]],'[1]Product overview'!$B:$P,10,FALSE))</f>
        <v/>
      </c>
      <c r="K490" s="2" t="str">
        <f>IF(Tabel1[[#This Row],[ID'#]]="","",+VLOOKUP(Tabel1[[#This Row],[ID'#]],'[1]Product overview'!$B:$P,11,FALSE))</f>
        <v/>
      </c>
      <c r="L490" s="2" t="str">
        <f>IF(Tabel1[[#This Row],[ID'#]]="","",+VLOOKUP(Tabel1[[#This Row],[ID'#]],'[1]Product overview'!$B:$P,12,FALSE))</f>
        <v/>
      </c>
      <c r="M490" s="2" t="str">
        <f>IF(Tabel1[[#This Row],[ID'#]]="","",+VLOOKUP(Tabel1[[#This Row],[ID'#]],'[1]Product overview'!$B:$P,13,FALSE))</f>
        <v/>
      </c>
      <c r="N490" s="2" t="str">
        <f>IF(Tabel1[[#This Row],[ID'#]]="","",+VLOOKUP(Tabel1[[#This Row],[ID'#]],'[1]Product overview'!$B:$P,14,FALSE))</f>
        <v/>
      </c>
      <c r="O490" s="2" t="str">
        <f>IF(Tabel1[[#This Row],[ID'#]]="","",+VLOOKUP(Tabel1[[#This Row],[ID'#]],'[1]Product overview'!$B:$P,15,FALSE))</f>
        <v/>
      </c>
    </row>
    <row r="491" spans="1:15">
      <c r="A491" s="98"/>
      <c r="B491" s="98"/>
      <c r="C491" s="119"/>
      <c r="D491" s="98"/>
      <c r="E491" s="98"/>
      <c r="F491" s="98" t="str">
        <f>IF(Tabel1[[#This Row],[ID'#]]="","",+VLOOKUP(Tabel1[[#This Row],[ID'#]],'[1]Product overview'!$B:$P,2,FALSE))</f>
        <v/>
      </c>
      <c r="G491" s="2" t="str">
        <f>IF(Tabel1[[#This Row],[ID'#]]="","",+VLOOKUP(Tabel1[[#This Row],[ID'#]],'[1]Product overview'!$B:$P,5,FALSE))</f>
        <v/>
      </c>
      <c r="H491" s="2" t="str">
        <f>IF(Tabel1[[#This Row],[ID'#]]="","",+VLOOKUP(Tabel1[[#This Row],[ID'#]],'[1]Product overview'!$B:$P,8,FALSE))</f>
        <v/>
      </c>
      <c r="I491" s="2" t="str">
        <f>IF(Tabel1[[#This Row],[ID'#]]="","",+VLOOKUP(Tabel1[[#This Row],[ID'#]],'[1]Product overview'!$B:$P,9,FALSE))</f>
        <v/>
      </c>
      <c r="J491" s="2" t="str">
        <f>IF(Tabel1[[#This Row],[ID'#]]="","",+VLOOKUP(Tabel1[[#This Row],[ID'#]],'[1]Product overview'!$B:$P,10,FALSE))</f>
        <v/>
      </c>
      <c r="K491" s="2" t="str">
        <f>IF(Tabel1[[#This Row],[ID'#]]="","",+VLOOKUP(Tabel1[[#This Row],[ID'#]],'[1]Product overview'!$B:$P,11,FALSE))</f>
        <v/>
      </c>
      <c r="L491" s="2" t="str">
        <f>IF(Tabel1[[#This Row],[ID'#]]="","",+VLOOKUP(Tabel1[[#This Row],[ID'#]],'[1]Product overview'!$B:$P,12,FALSE))</f>
        <v/>
      </c>
      <c r="M491" s="2" t="str">
        <f>IF(Tabel1[[#This Row],[ID'#]]="","",+VLOOKUP(Tabel1[[#This Row],[ID'#]],'[1]Product overview'!$B:$P,13,FALSE))</f>
        <v/>
      </c>
      <c r="N491" s="2" t="str">
        <f>IF(Tabel1[[#This Row],[ID'#]]="","",+VLOOKUP(Tabel1[[#This Row],[ID'#]],'[1]Product overview'!$B:$P,14,FALSE))</f>
        <v/>
      </c>
      <c r="O491" s="2" t="str">
        <f>IF(Tabel1[[#This Row],[ID'#]]="","",+VLOOKUP(Tabel1[[#This Row],[ID'#]],'[1]Product overview'!$B:$P,15,FALSE))</f>
        <v/>
      </c>
    </row>
    <row r="492" spans="1:15">
      <c r="A492" s="98"/>
      <c r="B492" s="98"/>
      <c r="C492" s="119"/>
      <c r="D492" s="98"/>
      <c r="E492" s="98"/>
      <c r="F492" s="98" t="str">
        <f>IF(Tabel1[[#This Row],[ID'#]]="","",+VLOOKUP(Tabel1[[#This Row],[ID'#]],'[1]Product overview'!$B:$P,2,FALSE))</f>
        <v/>
      </c>
      <c r="G492" s="2" t="str">
        <f>IF(Tabel1[[#This Row],[ID'#]]="","",+VLOOKUP(Tabel1[[#This Row],[ID'#]],'[1]Product overview'!$B:$P,5,FALSE))</f>
        <v/>
      </c>
      <c r="H492" s="2" t="str">
        <f>IF(Tabel1[[#This Row],[ID'#]]="","",+VLOOKUP(Tabel1[[#This Row],[ID'#]],'[1]Product overview'!$B:$P,8,FALSE))</f>
        <v/>
      </c>
      <c r="I492" s="2" t="str">
        <f>IF(Tabel1[[#This Row],[ID'#]]="","",+VLOOKUP(Tabel1[[#This Row],[ID'#]],'[1]Product overview'!$B:$P,9,FALSE))</f>
        <v/>
      </c>
      <c r="J492" s="2" t="str">
        <f>IF(Tabel1[[#This Row],[ID'#]]="","",+VLOOKUP(Tabel1[[#This Row],[ID'#]],'[1]Product overview'!$B:$P,10,FALSE))</f>
        <v/>
      </c>
      <c r="K492" s="2" t="str">
        <f>IF(Tabel1[[#This Row],[ID'#]]="","",+VLOOKUP(Tabel1[[#This Row],[ID'#]],'[1]Product overview'!$B:$P,11,FALSE))</f>
        <v/>
      </c>
      <c r="L492" s="2" t="str">
        <f>IF(Tabel1[[#This Row],[ID'#]]="","",+VLOOKUP(Tabel1[[#This Row],[ID'#]],'[1]Product overview'!$B:$P,12,FALSE))</f>
        <v/>
      </c>
      <c r="M492" s="2" t="str">
        <f>IF(Tabel1[[#This Row],[ID'#]]="","",+VLOOKUP(Tabel1[[#This Row],[ID'#]],'[1]Product overview'!$B:$P,13,FALSE))</f>
        <v/>
      </c>
      <c r="N492" s="2" t="str">
        <f>IF(Tabel1[[#This Row],[ID'#]]="","",+VLOOKUP(Tabel1[[#This Row],[ID'#]],'[1]Product overview'!$B:$P,14,FALSE))</f>
        <v/>
      </c>
      <c r="O492" s="2" t="str">
        <f>IF(Tabel1[[#This Row],[ID'#]]="","",+VLOOKUP(Tabel1[[#This Row],[ID'#]],'[1]Product overview'!$B:$P,15,FALSE))</f>
        <v/>
      </c>
    </row>
    <row r="493" spans="1:15">
      <c r="A493" s="98"/>
      <c r="B493" s="98"/>
      <c r="C493" s="119"/>
      <c r="D493" s="98"/>
      <c r="E493" s="98"/>
      <c r="F493" s="98" t="str">
        <f>IF(Tabel1[[#This Row],[ID'#]]="","",+VLOOKUP(Tabel1[[#This Row],[ID'#]],'[1]Product overview'!$B:$P,2,FALSE))</f>
        <v/>
      </c>
      <c r="G493" s="2" t="str">
        <f>IF(Tabel1[[#This Row],[ID'#]]="","",+VLOOKUP(Tabel1[[#This Row],[ID'#]],'[1]Product overview'!$B:$P,5,FALSE))</f>
        <v/>
      </c>
      <c r="H493" s="2" t="str">
        <f>IF(Tabel1[[#This Row],[ID'#]]="","",+VLOOKUP(Tabel1[[#This Row],[ID'#]],'[1]Product overview'!$B:$P,8,FALSE))</f>
        <v/>
      </c>
      <c r="I493" s="2" t="str">
        <f>IF(Tabel1[[#This Row],[ID'#]]="","",+VLOOKUP(Tabel1[[#This Row],[ID'#]],'[1]Product overview'!$B:$P,9,FALSE))</f>
        <v/>
      </c>
      <c r="J493" s="2" t="str">
        <f>IF(Tabel1[[#This Row],[ID'#]]="","",+VLOOKUP(Tabel1[[#This Row],[ID'#]],'[1]Product overview'!$B:$P,10,FALSE))</f>
        <v/>
      </c>
      <c r="K493" s="2" t="str">
        <f>IF(Tabel1[[#This Row],[ID'#]]="","",+VLOOKUP(Tabel1[[#This Row],[ID'#]],'[1]Product overview'!$B:$P,11,FALSE))</f>
        <v/>
      </c>
      <c r="L493" s="2" t="str">
        <f>IF(Tabel1[[#This Row],[ID'#]]="","",+VLOOKUP(Tabel1[[#This Row],[ID'#]],'[1]Product overview'!$B:$P,12,FALSE))</f>
        <v/>
      </c>
      <c r="M493" s="2" t="str">
        <f>IF(Tabel1[[#This Row],[ID'#]]="","",+VLOOKUP(Tabel1[[#This Row],[ID'#]],'[1]Product overview'!$B:$P,13,FALSE))</f>
        <v/>
      </c>
      <c r="N493" s="2" t="str">
        <f>IF(Tabel1[[#This Row],[ID'#]]="","",+VLOOKUP(Tabel1[[#This Row],[ID'#]],'[1]Product overview'!$B:$P,14,FALSE))</f>
        <v/>
      </c>
      <c r="O493" s="2" t="str">
        <f>IF(Tabel1[[#This Row],[ID'#]]="","",+VLOOKUP(Tabel1[[#This Row],[ID'#]],'[1]Product overview'!$B:$P,15,FALSE))</f>
        <v/>
      </c>
    </row>
    <row r="494" spans="1:15">
      <c r="A494" s="98"/>
      <c r="B494" s="98"/>
      <c r="C494" s="119"/>
      <c r="D494" s="98"/>
      <c r="E494" s="98"/>
      <c r="F494" s="98" t="str">
        <f>IF(Tabel1[[#This Row],[ID'#]]="","",+VLOOKUP(Tabel1[[#This Row],[ID'#]],'[1]Product overview'!$B:$P,2,FALSE))</f>
        <v/>
      </c>
      <c r="G494" s="2" t="str">
        <f>IF(Tabel1[[#This Row],[ID'#]]="","",+VLOOKUP(Tabel1[[#This Row],[ID'#]],'[1]Product overview'!$B:$P,5,FALSE))</f>
        <v/>
      </c>
      <c r="H494" s="2" t="str">
        <f>IF(Tabel1[[#This Row],[ID'#]]="","",+VLOOKUP(Tabel1[[#This Row],[ID'#]],'[1]Product overview'!$B:$P,8,FALSE))</f>
        <v/>
      </c>
      <c r="I494" s="2" t="str">
        <f>IF(Tabel1[[#This Row],[ID'#]]="","",+VLOOKUP(Tabel1[[#This Row],[ID'#]],'[1]Product overview'!$B:$P,9,FALSE))</f>
        <v/>
      </c>
      <c r="J494" s="2" t="str">
        <f>IF(Tabel1[[#This Row],[ID'#]]="","",+VLOOKUP(Tabel1[[#This Row],[ID'#]],'[1]Product overview'!$B:$P,10,FALSE))</f>
        <v/>
      </c>
      <c r="K494" s="2" t="str">
        <f>IF(Tabel1[[#This Row],[ID'#]]="","",+VLOOKUP(Tabel1[[#This Row],[ID'#]],'[1]Product overview'!$B:$P,11,FALSE))</f>
        <v/>
      </c>
      <c r="L494" s="2" t="str">
        <f>IF(Tabel1[[#This Row],[ID'#]]="","",+VLOOKUP(Tabel1[[#This Row],[ID'#]],'[1]Product overview'!$B:$P,12,FALSE))</f>
        <v/>
      </c>
      <c r="M494" s="2" t="str">
        <f>IF(Tabel1[[#This Row],[ID'#]]="","",+VLOOKUP(Tabel1[[#This Row],[ID'#]],'[1]Product overview'!$B:$P,13,FALSE))</f>
        <v/>
      </c>
      <c r="N494" s="2" t="str">
        <f>IF(Tabel1[[#This Row],[ID'#]]="","",+VLOOKUP(Tabel1[[#This Row],[ID'#]],'[1]Product overview'!$B:$P,14,FALSE))</f>
        <v/>
      </c>
      <c r="O494" s="2" t="str">
        <f>IF(Tabel1[[#This Row],[ID'#]]="","",+VLOOKUP(Tabel1[[#This Row],[ID'#]],'[1]Product overview'!$B:$P,15,FALSE))</f>
        <v/>
      </c>
    </row>
    <row r="495" spans="1:15">
      <c r="A495" s="98"/>
      <c r="B495" s="98"/>
      <c r="C495" s="119"/>
      <c r="D495" s="98"/>
      <c r="E495" s="98"/>
      <c r="F495" s="98" t="str">
        <f>IF(Tabel1[[#This Row],[ID'#]]="","",+VLOOKUP(Tabel1[[#This Row],[ID'#]],'[1]Product overview'!$B:$P,2,FALSE))</f>
        <v/>
      </c>
      <c r="G495" s="2" t="str">
        <f>IF(Tabel1[[#This Row],[ID'#]]="","",+VLOOKUP(Tabel1[[#This Row],[ID'#]],'[1]Product overview'!$B:$P,5,FALSE))</f>
        <v/>
      </c>
      <c r="H495" s="2" t="str">
        <f>IF(Tabel1[[#This Row],[ID'#]]="","",+VLOOKUP(Tabel1[[#This Row],[ID'#]],'[1]Product overview'!$B:$P,8,FALSE))</f>
        <v/>
      </c>
      <c r="I495" s="2" t="str">
        <f>IF(Tabel1[[#This Row],[ID'#]]="","",+VLOOKUP(Tabel1[[#This Row],[ID'#]],'[1]Product overview'!$B:$P,9,FALSE))</f>
        <v/>
      </c>
      <c r="J495" s="2" t="str">
        <f>IF(Tabel1[[#This Row],[ID'#]]="","",+VLOOKUP(Tabel1[[#This Row],[ID'#]],'[1]Product overview'!$B:$P,10,FALSE))</f>
        <v/>
      </c>
      <c r="K495" s="2" t="str">
        <f>IF(Tabel1[[#This Row],[ID'#]]="","",+VLOOKUP(Tabel1[[#This Row],[ID'#]],'[1]Product overview'!$B:$P,11,FALSE))</f>
        <v/>
      </c>
      <c r="L495" s="2" t="str">
        <f>IF(Tabel1[[#This Row],[ID'#]]="","",+VLOOKUP(Tabel1[[#This Row],[ID'#]],'[1]Product overview'!$B:$P,12,FALSE))</f>
        <v/>
      </c>
      <c r="M495" s="2" t="str">
        <f>IF(Tabel1[[#This Row],[ID'#]]="","",+VLOOKUP(Tabel1[[#This Row],[ID'#]],'[1]Product overview'!$B:$P,13,FALSE))</f>
        <v/>
      </c>
      <c r="N495" s="2" t="str">
        <f>IF(Tabel1[[#This Row],[ID'#]]="","",+VLOOKUP(Tabel1[[#This Row],[ID'#]],'[1]Product overview'!$B:$P,14,FALSE))</f>
        <v/>
      </c>
      <c r="O495" s="2" t="str">
        <f>IF(Tabel1[[#This Row],[ID'#]]="","",+VLOOKUP(Tabel1[[#This Row],[ID'#]],'[1]Product overview'!$B:$P,15,FALSE))</f>
        <v/>
      </c>
    </row>
    <row r="496" spans="1:15">
      <c r="A496" s="98"/>
      <c r="B496" s="98"/>
      <c r="C496" s="119"/>
      <c r="D496" s="98"/>
      <c r="E496" s="98"/>
      <c r="F496" s="98" t="str">
        <f>IF(Tabel1[[#This Row],[ID'#]]="","",+VLOOKUP(Tabel1[[#This Row],[ID'#]],'[1]Product overview'!$B:$P,2,FALSE))</f>
        <v/>
      </c>
      <c r="G496" s="2" t="str">
        <f>IF(Tabel1[[#This Row],[ID'#]]="","",+VLOOKUP(Tabel1[[#This Row],[ID'#]],'[1]Product overview'!$B:$P,5,FALSE))</f>
        <v/>
      </c>
      <c r="H496" s="2" t="str">
        <f>IF(Tabel1[[#This Row],[ID'#]]="","",+VLOOKUP(Tabel1[[#This Row],[ID'#]],'[1]Product overview'!$B:$P,8,FALSE))</f>
        <v/>
      </c>
      <c r="I496" s="2" t="str">
        <f>IF(Tabel1[[#This Row],[ID'#]]="","",+VLOOKUP(Tabel1[[#This Row],[ID'#]],'[1]Product overview'!$B:$P,9,FALSE))</f>
        <v/>
      </c>
      <c r="J496" s="2" t="str">
        <f>IF(Tabel1[[#This Row],[ID'#]]="","",+VLOOKUP(Tabel1[[#This Row],[ID'#]],'[1]Product overview'!$B:$P,10,FALSE))</f>
        <v/>
      </c>
      <c r="K496" s="2" t="str">
        <f>IF(Tabel1[[#This Row],[ID'#]]="","",+VLOOKUP(Tabel1[[#This Row],[ID'#]],'[1]Product overview'!$B:$P,11,FALSE))</f>
        <v/>
      </c>
      <c r="L496" s="2" t="str">
        <f>IF(Tabel1[[#This Row],[ID'#]]="","",+VLOOKUP(Tabel1[[#This Row],[ID'#]],'[1]Product overview'!$B:$P,12,FALSE))</f>
        <v/>
      </c>
      <c r="M496" s="2" t="str">
        <f>IF(Tabel1[[#This Row],[ID'#]]="","",+VLOOKUP(Tabel1[[#This Row],[ID'#]],'[1]Product overview'!$B:$P,13,FALSE))</f>
        <v/>
      </c>
      <c r="N496" s="2" t="str">
        <f>IF(Tabel1[[#This Row],[ID'#]]="","",+VLOOKUP(Tabel1[[#This Row],[ID'#]],'[1]Product overview'!$B:$P,14,FALSE))</f>
        <v/>
      </c>
      <c r="O496" s="2" t="str">
        <f>IF(Tabel1[[#This Row],[ID'#]]="","",+VLOOKUP(Tabel1[[#This Row],[ID'#]],'[1]Product overview'!$B:$P,15,FALSE))</f>
        <v/>
      </c>
    </row>
    <row r="497" spans="1:15">
      <c r="A497" s="98"/>
      <c r="B497" s="98"/>
      <c r="C497" s="119"/>
      <c r="D497" s="98"/>
      <c r="E497" s="98"/>
      <c r="F497" s="98" t="str">
        <f>IF(Tabel1[[#This Row],[ID'#]]="","",+VLOOKUP(Tabel1[[#This Row],[ID'#]],'[1]Product overview'!$B:$P,2,FALSE))</f>
        <v/>
      </c>
      <c r="G497" s="2" t="str">
        <f>IF(Tabel1[[#This Row],[ID'#]]="","",+VLOOKUP(Tabel1[[#This Row],[ID'#]],'[1]Product overview'!$B:$P,5,FALSE))</f>
        <v/>
      </c>
      <c r="H497" s="2" t="str">
        <f>IF(Tabel1[[#This Row],[ID'#]]="","",+VLOOKUP(Tabel1[[#This Row],[ID'#]],'[1]Product overview'!$B:$P,8,FALSE))</f>
        <v/>
      </c>
      <c r="I497" s="2" t="str">
        <f>IF(Tabel1[[#This Row],[ID'#]]="","",+VLOOKUP(Tabel1[[#This Row],[ID'#]],'[1]Product overview'!$B:$P,9,FALSE))</f>
        <v/>
      </c>
      <c r="J497" s="2" t="str">
        <f>IF(Tabel1[[#This Row],[ID'#]]="","",+VLOOKUP(Tabel1[[#This Row],[ID'#]],'[1]Product overview'!$B:$P,10,FALSE))</f>
        <v/>
      </c>
      <c r="K497" s="2" t="str">
        <f>IF(Tabel1[[#This Row],[ID'#]]="","",+VLOOKUP(Tabel1[[#This Row],[ID'#]],'[1]Product overview'!$B:$P,11,FALSE))</f>
        <v/>
      </c>
      <c r="L497" s="2" t="str">
        <f>IF(Tabel1[[#This Row],[ID'#]]="","",+VLOOKUP(Tabel1[[#This Row],[ID'#]],'[1]Product overview'!$B:$P,12,FALSE))</f>
        <v/>
      </c>
      <c r="M497" s="2" t="str">
        <f>IF(Tabel1[[#This Row],[ID'#]]="","",+VLOOKUP(Tabel1[[#This Row],[ID'#]],'[1]Product overview'!$B:$P,13,FALSE))</f>
        <v/>
      </c>
      <c r="N497" s="2" t="str">
        <f>IF(Tabel1[[#This Row],[ID'#]]="","",+VLOOKUP(Tabel1[[#This Row],[ID'#]],'[1]Product overview'!$B:$P,14,FALSE))</f>
        <v/>
      </c>
      <c r="O497" s="2" t="str">
        <f>IF(Tabel1[[#This Row],[ID'#]]="","",+VLOOKUP(Tabel1[[#This Row],[ID'#]],'[1]Product overview'!$B:$P,15,FALSE))</f>
        <v/>
      </c>
    </row>
    <row r="498" spans="1:15">
      <c r="A498" s="98"/>
      <c r="B498" s="98"/>
      <c r="C498" s="119"/>
      <c r="D498" s="98"/>
      <c r="E498" s="98"/>
      <c r="F498" s="98" t="str">
        <f>IF(Tabel1[[#This Row],[ID'#]]="","",+VLOOKUP(Tabel1[[#This Row],[ID'#]],'[1]Product overview'!$B:$P,2,FALSE))</f>
        <v/>
      </c>
      <c r="G498" s="2" t="str">
        <f>IF(Tabel1[[#This Row],[ID'#]]="","",+VLOOKUP(Tabel1[[#This Row],[ID'#]],'[1]Product overview'!$B:$P,5,FALSE))</f>
        <v/>
      </c>
      <c r="H498" s="2" t="str">
        <f>IF(Tabel1[[#This Row],[ID'#]]="","",+VLOOKUP(Tabel1[[#This Row],[ID'#]],'[1]Product overview'!$B:$P,8,FALSE))</f>
        <v/>
      </c>
      <c r="I498" s="2" t="str">
        <f>IF(Tabel1[[#This Row],[ID'#]]="","",+VLOOKUP(Tabel1[[#This Row],[ID'#]],'[1]Product overview'!$B:$P,9,FALSE))</f>
        <v/>
      </c>
      <c r="J498" s="2" t="str">
        <f>IF(Tabel1[[#This Row],[ID'#]]="","",+VLOOKUP(Tabel1[[#This Row],[ID'#]],'[1]Product overview'!$B:$P,10,FALSE))</f>
        <v/>
      </c>
      <c r="K498" s="2" t="str">
        <f>IF(Tabel1[[#This Row],[ID'#]]="","",+VLOOKUP(Tabel1[[#This Row],[ID'#]],'[1]Product overview'!$B:$P,11,FALSE))</f>
        <v/>
      </c>
      <c r="L498" s="2" t="str">
        <f>IF(Tabel1[[#This Row],[ID'#]]="","",+VLOOKUP(Tabel1[[#This Row],[ID'#]],'[1]Product overview'!$B:$P,12,FALSE))</f>
        <v/>
      </c>
      <c r="M498" s="2" t="str">
        <f>IF(Tabel1[[#This Row],[ID'#]]="","",+VLOOKUP(Tabel1[[#This Row],[ID'#]],'[1]Product overview'!$B:$P,13,FALSE))</f>
        <v/>
      </c>
      <c r="N498" s="2" t="str">
        <f>IF(Tabel1[[#This Row],[ID'#]]="","",+VLOOKUP(Tabel1[[#This Row],[ID'#]],'[1]Product overview'!$B:$P,14,FALSE))</f>
        <v/>
      </c>
      <c r="O498" s="2" t="str">
        <f>IF(Tabel1[[#This Row],[ID'#]]="","",+VLOOKUP(Tabel1[[#This Row],[ID'#]],'[1]Product overview'!$B:$P,15,FALSE))</f>
        <v/>
      </c>
    </row>
    <row r="499" spans="1:15">
      <c r="A499" s="98"/>
      <c r="B499" s="98"/>
      <c r="C499" s="119"/>
      <c r="D499" s="98"/>
      <c r="E499" s="98"/>
      <c r="F499" s="98" t="str">
        <f>IF(Tabel1[[#This Row],[ID'#]]="","",+VLOOKUP(Tabel1[[#This Row],[ID'#]],'[1]Product overview'!$B:$P,2,FALSE))</f>
        <v/>
      </c>
      <c r="G499" s="2" t="str">
        <f>IF(Tabel1[[#This Row],[ID'#]]="","",+VLOOKUP(Tabel1[[#This Row],[ID'#]],'[1]Product overview'!$B:$P,5,FALSE))</f>
        <v/>
      </c>
      <c r="H499" s="2" t="str">
        <f>IF(Tabel1[[#This Row],[ID'#]]="","",+VLOOKUP(Tabel1[[#This Row],[ID'#]],'[1]Product overview'!$B:$P,8,FALSE))</f>
        <v/>
      </c>
      <c r="I499" s="2" t="str">
        <f>IF(Tabel1[[#This Row],[ID'#]]="","",+VLOOKUP(Tabel1[[#This Row],[ID'#]],'[1]Product overview'!$B:$P,9,FALSE))</f>
        <v/>
      </c>
      <c r="J499" s="2" t="str">
        <f>IF(Tabel1[[#This Row],[ID'#]]="","",+VLOOKUP(Tabel1[[#This Row],[ID'#]],'[1]Product overview'!$B:$P,10,FALSE))</f>
        <v/>
      </c>
      <c r="K499" s="2" t="str">
        <f>IF(Tabel1[[#This Row],[ID'#]]="","",+VLOOKUP(Tabel1[[#This Row],[ID'#]],'[1]Product overview'!$B:$P,11,FALSE))</f>
        <v/>
      </c>
      <c r="L499" s="2" t="str">
        <f>IF(Tabel1[[#This Row],[ID'#]]="","",+VLOOKUP(Tabel1[[#This Row],[ID'#]],'[1]Product overview'!$B:$P,12,FALSE))</f>
        <v/>
      </c>
      <c r="M499" s="2" t="str">
        <f>IF(Tabel1[[#This Row],[ID'#]]="","",+VLOOKUP(Tabel1[[#This Row],[ID'#]],'[1]Product overview'!$B:$P,13,FALSE))</f>
        <v/>
      </c>
      <c r="N499" s="2" t="str">
        <f>IF(Tabel1[[#This Row],[ID'#]]="","",+VLOOKUP(Tabel1[[#This Row],[ID'#]],'[1]Product overview'!$B:$P,14,FALSE))</f>
        <v/>
      </c>
      <c r="O499" s="2" t="str">
        <f>IF(Tabel1[[#This Row],[ID'#]]="","",+VLOOKUP(Tabel1[[#This Row],[ID'#]],'[1]Product overview'!$B:$P,15,FALSE))</f>
        <v/>
      </c>
    </row>
    <row r="500" spans="1:15">
      <c r="A500" s="98"/>
      <c r="B500" s="98"/>
      <c r="C500" s="119"/>
      <c r="D500" s="98"/>
      <c r="E500" s="98"/>
      <c r="F500" s="98" t="str">
        <f>IF(Tabel1[[#This Row],[ID'#]]="","",+VLOOKUP(Tabel1[[#This Row],[ID'#]],'[1]Product overview'!$B:$P,2,FALSE))</f>
        <v/>
      </c>
      <c r="G500" s="2" t="str">
        <f>IF(Tabel1[[#This Row],[ID'#]]="","",+VLOOKUP(Tabel1[[#This Row],[ID'#]],'[1]Product overview'!$B:$P,5,FALSE))</f>
        <v/>
      </c>
      <c r="H500" s="2" t="str">
        <f>IF(Tabel1[[#This Row],[ID'#]]="","",+VLOOKUP(Tabel1[[#This Row],[ID'#]],'[1]Product overview'!$B:$P,8,FALSE))</f>
        <v/>
      </c>
      <c r="I500" s="2" t="str">
        <f>IF(Tabel1[[#This Row],[ID'#]]="","",+VLOOKUP(Tabel1[[#This Row],[ID'#]],'[1]Product overview'!$B:$P,9,FALSE))</f>
        <v/>
      </c>
      <c r="J500" s="2" t="str">
        <f>IF(Tabel1[[#This Row],[ID'#]]="","",+VLOOKUP(Tabel1[[#This Row],[ID'#]],'[1]Product overview'!$B:$P,10,FALSE))</f>
        <v/>
      </c>
      <c r="K500" s="2" t="str">
        <f>IF(Tabel1[[#This Row],[ID'#]]="","",+VLOOKUP(Tabel1[[#This Row],[ID'#]],'[1]Product overview'!$B:$P,11,FALSE))</f>
        <v/>
      </c>
      <c r="L500" s="2" t="str">
        <f>IF(Tabel1[[#This Row],[ID'#]]="","",+VLOOKUP(Tabel1[[#This Row],[ID'#]],'[1]Product overview'!$B:$P,12,FALSE))</f>
        <v/>
      </c>
      <c r="M500" s="2" t="str">
        <f>IF(Tabel1[[#This Row],[ID'#]]="","",+VLOOKUP(Tabel1[[#This Row],[ID'#]],'[1]Product overview'!$B:$P,13,FALSE))</f>
        <v/>
      </c>
      <c r="N500" s="2" t="str">
        <f>IF(Tabel1[[#This Row],[ID'#]]="","",+VLOOKUP(Tabel1[[#This Row],[ID'#]],'[1]Product overview'!$B:$P,14,FALSE))</f>
        <v/>
      </c>
      <c r="O500" s="2" t="str">
        <f>IF(Tabel1[[#This Row],[ID'#]]="","",+VLOOKUP(Tabel1[[#This Row],[ID'#]],'[1]Product overview'!$B:$P,15,FALSE))</f>
        <v/>
      </c>
    </row>
    <row r="501" spans="1:15">
      <c r="A501" s="98"/>
      <c r="B501" s="98"/>
      <c r="C501" s="119"/>
      <c r="D501" s="98"/>
      <c r="E501" s="98"/>
      <c r="F501" s="98" t="str">
        <f>IF(Tabel1[[#This Row],[ID'#]]="","",+VLOOKUP(Tabel1[[#This Row],[ID'#]],'[1]Product overview'!$B:$P,2,FALSE))</f>
        <v/>
      </c>
      <c r="G501" s="2" t="str">
        <f>IF(Tabel1[[#This Row],[ID'#]]="","",+VLOOKUP(Tabel1[[#This Row],[ID'#]],'[1]Product overview'!$B:$P,5,FALSE))</f>
        <v/>
      </c>
      <c r="H501" s="2" t="str">
        <f>IF(Tabel1[[#This Row],[ID'#]]="","",+VLOOKUP(Tabel1[[#This Row],[ID'#]],'[1]Product overview'!$B:$P,8,FALSE))</f>
        <v/>
      </c>
      <c r="I501" s="2" t="str">
        <f>IF(Tabel1[[#This Row],[ID'#]]="","",+VLOOKUP(Tabel1[[#This Row],[ID'#]],'[1]Product overview'!$B:$P,9,FALSE))</f>
        <v/>
      </c>
      <c r="J501" s="2" t="str">
        <f>IF(Tabel1[[#This Row],[ID'#]]="","",+VLOOKUP(Tabel1[[#This Row],[ID'#]],'[1]Product overview'!$B:$P,10,FALSE))</f>
        <v/>
      </c>
      <c r="K501" s="2" t="str">
        <f>IF(Tabel1[[#This Row],[ID'#]]="","",+VLOOKUP(Tabel1[[#This Row],[ID'#]],'[1]Product overview'!$B:$P,11,FALSE))</f>
        <v/>
      </c>
      <c r="L501" s="2" t="str">
        <f>IF(Tabel1[[#This Row],[ID'#]]="","",+VLOOKUP(Tabel1[[#This Row],[ID'#]],'[1]Product overview'!$B:$P,12,FALSE))</f>
        <v/>
      </c>
      <c r="M501" s="2" t="str">
        <f>IF(Tabel1[[#This Row],[ID'#]]="","",+VLOOKUP(Tabel1[[#This Row],[ID'#]],'[1]Product overview'!$B:$P,13,FALSE))</f>
        <v/>
      </c>
      <c r="N501" s="2" t="str">
        <f>IF(Tabel1[[#This Row],[ID'#]]="","",+VLOOKUP(Tabel1[[#This Row],[ID'#]],'[1]Product overview'!$B:$P,14,FALSE))</f>
        <v/>
      </c>
      <c r="O501" s="2" t="str">
        <f>IF(Tabel1[[#This Row],[ID'#]]="","",+VLOOKUP(Tabel1[[#This Row],[ID'#]],'[1]Product overview'!$B:$P,15,FALSE))</f>
        <v/>
      </c>
    </row>
    <row r="502" spans="1:15">
      <c r="A502" s="98"/>
      <c r="B502" s="98"/>
      <c r="C502" s="119"/>
      <c r="D502" s="98"/>
      <c r="E502" s="98"/>
      <c r="F502" s="98" t="str">
        <f>IF(Tabel1[[#This Row],[ID'#]]="","",+VLOOKUP(Tabel1[[#This Row],[ID'#]],'[1]Product overview'!$B:$P,2,FALSE))</f>
        <v/>
      </c>
      <c r="G502" s="2" t="str">
        <f>IF(Tabel1[[#This Row],[ID'#]]="","",+VLOOKUP(Tabel1[[#This Row],[ID'#]],'[1]Product overview'!$B:$P,5,FALSE))</f>
        <v/>
      </c>
      <c r="H502" s="2" t="str">
        <f>IF(Tabel1[[#This Row],[ID'#]]="","",+VLOOKUP(Tabel1[[#This Row],[ID'#]],'[1]Product overview'!$B:$P,8,FALSE))</f>
        <v/>
      </c>
      <c r="I502" s="2" t="str">
        <f>IF(Tabel1[[#This Row],[ID'#]]="","",+VLOOKUP(Tabel1[[#This Row],[ID'#]],'[1]Product overview'!$B:$P,9,FALSE))</f>
        <v/>
      </c>
      <c r="J502" s="2" t="str">
        <f>IF(Tabel1[[#This Row],[ID'#]]="","",+VLOOKUP(Tabel1[[#This Row],[ID'#]],'[1]Product overview'!$B:$P,10,FALSE))</f>
        <v/>
      </c>
      <c r="K502" s="2" t="str">
        <f>IF(Tabel1[[#This Row],[ID'#]]="","",+VLOOKUP(Tabel1[[#This Row],[ID'#]],'[1]Product overview'!$B:$P,11,FALSE))</f>
        <v/>
      </c>
      <c r="L502" s="2" t="str">
        <f>IF(Tabel1[[#This Row],[ID'#]]="","",+VLOOKUP(Tabel1[[#This Row],[ID'#]],'[1]Product overview'!$B:$P,12,FALSE))</f>
        <v/>
      </c>
      <c r="M502" s="2" t="str">
        <f>IF(Tabel1[[#This Row],[ID'#]]="","",+VLOOKUP(Tabel1[[#This Row],[ID'#]],'[1]Product overview'!$B:$P,13,FALSE))</f>
        <v/>
      </c>
      <c r="N502" s="2" t="str">
        <f>IF(Tabel1[[#This Row],[ID'#]]="","",+VLOOKUP(Tabel1[[#This Row],[ID'#]],'[1]Product overview'!$B:$P,14,FALSE))</f>
        <v/>
      </c>
      <c r="O502" s="2" t="str">
        <f>IF(Tabel1[[#This Row],[ID'#]]="","",+VLOOKUP(Tabel1[[#This Row],[ID'#]],'[1]Product overview'!$B:$P,15,FALSE))</f>
        <v/>
      </c>
    </row>
    <row r="503" spans="1:15">
      <c r="A503" s="98"/>
      <c r="B503" s="98"/>
      <c r="C503" s="119"/>
      <c r="D503" s="98"/>
      <c r="E503" s="98"/>
      <c r="F503" s="98" t="str">
        <f>IF(Tabel1[[#This Row],[ID'#]]="","",+VLOOKUP(Tabel1[[#This Row],[ID'#]],'[1]Product overview'!$B:$P,2,FALSE))</f>
        <v/>
      </c>
      <c r="G503" s="2" t="str">
        <f>IF(Tabel1[[#This Row],[ID'#]]="","",+VLOOKUP(Tabel1[[#This Row],[ID'#]],'[1]Product overview'!$B:$P,5,FALSE))</f>
        <v/>
      </c>
      <c r="H503" s="2" t="str">
        <f>IF(Tabel1[[#This Row],[ID'#]]="","",+VLOOKUP(Tabel1[[#This Row],[ID'#]],'[1]Product overview'!$B:$P,8,FALSE))</f>
        <v/>
      </c>
      <c r="I503" s="2" t="str">
        <f>IF(Tabel1[[#This Row],[ID'#]]="","",+VLOOKUP(Tabel1[[#This Row],[ID'#]],'[1]Product overview'!$B:$P,9,FALSE))</f>
        <v/>
      </c>
      <c r="J503" s="2" t="str">
        <f>IF(Tabel1[[#This Row],[ID'#]]="","",+VLOOKUP(Tabel1[[#This Row],[ID'#]],'[1]Product overview'!$B:$P,10,FALSE))</f>
        <v/>
      </c>
      <c r="K503" s="2" t="str">
        <f>IF(Tabel1[[#This Row],[ID'#]]="","",+VLOOKUP(Tabel1[[#This Row],[ID'#]],'[1]Product overview'!$B:$P,11,FALSE))</f>
        <v/>
      </c>
      <c r="L503" s="2" t="str">
        <f>IF(Tabel1[[#This Row],[ID'#]]="","",+VLOOKUP(Tabel1[[#This Row],[ID'#]],'[1]Product overview'!$B:$P,12,FALSE))</f>
        <v/>
      </c>
      <c r="M503" s="2" t="str">
        <f>IF(Tabel1[[#This Row],[ID'#]]="","",+VLOOKUP(Tabel1[[#This Row],[ID'#]],'[1]Product overview'!$B:$P,13,FALSE))</f>
        <v/>
      </c>
      <c r="N503" s="2" t="str">
        <f>IF(Tabel1[[#This Row],[ID'#]]="","",+VLOOKUP(Tabel1[[#This Row],[ID'#]],'[1]Product overview'!$B:$P,14,FALSE))</f>
        <v/>
      </c>
      <c r="O503" s="2" t="str">
        <f>IF(Tabel1[[#This Row],[ID'#]]="","",+VLOOKUP(Tabel1[[#This Row],[ID'#]],'[1]Product overview'!$B:$P,15,FALSE))</f>
        <v/>
      </c>
    </row>
    <row r="504" spans="1:15">
      <c r="A504" s="98"/>
      <c r="B504" s="98"/>
      <c r="C504" s="119"/>
      <c r="D504" s="98"/>
      <c r="E504" s="98"/>
      <c r="F504" s="98" t="str">
        <f>IF(Tabel1[[#This Row],[ID'#]]="","",+VLOOKUP(Tabel1[[#This Row],[ID'#]],'[1]Product overview'!$B:$P,2,FALSE))</f>
        <v/>
      </c>
      <c r="G504" s="2" t="str">
        <f>IF(Tabel1[[#This Row],[ID'#]]="","",+VLOOKUP(Tabel1[[#This Row],[ID'#]],'[1]Product overview'!$B:$P,5,FALSE))</f>
        <v/>
      </c>
      <c r="H504" s="2" t="str">
        <f>IF(Tabel1[[#This Row],[ID'#]]="","",+VLOOKUP(Tabel1[[#This Row],[ID'#]],'[1]Product overview'!$B:$P,8,FALSE))</f>
        <v/>
      </c>
      <c r="I504" s="2" t="str">
        <f>IF(Tabel1[[#This Row],[ID'#]]="","",+VLOOKUP(Tabel1[[#This Row],[ID'#]],'[1]Product overview'!$B:$P,9,FALSE))</f>
        <v/>
      </c>
      <c r="J504" s="2" t="str">
        <f>IF(Tabel1[[#This Row],[ID'#]]="","",+VLOOKUP(Tabel1[[#This Row],[ID'#]],'[1]Product overview'!$B:$P,10,FALSE))</f>
        <v/>
      </c>
      <c r="K504" s="2" t="str">
        <f>IF(Tabel1[[#This Row],[ID'#]]="","",+VLOOKUP(Tabel1[[#This Row],[ID'#]],'[1]Product overview'!$B:$P,11,FALSE))</f>
        <v/>
      </c>
      <c r="L504" s="2" t="str">
        <f>IF(Tabel1[[#This Row],[ID'#]]="","",+VLOOKUP(Tabel1[[#This Row],[ID'#]],'[1]Product overview'!$B:$P,12,FALSE))</f>
        <v/>
      </c>
      <c r="M504" s="2" t="str">
        <f>IF(Tabel1[[#This Row],[ID'#]]="","",+VLOOKUP(Tabel1[[#This Row],[ID'#]],'[1]Product overview'!$B:$P,13,FALSE))</f>
        <v/>
      </c>
      <c r="N504" s="2" t="str">
        <f>IF(Tabel1[[#This Row],[ID'#]]="","",+VLOOKUP(Tabel1[[#This Row],[ID'#]],'[1]Product overview'!$B:$P,14,FALSE))</f>
        <v/>
      </c>
      <c r="O504" s="2" t="str">
        <f>IF(Tabel1[[#This Row],[ID'#]]="","",+VLOOKUP(Tabel1[[#This Row],[ID'#]],'[1]Product overview'!$B:$P,15,FALSE))</f>
        <v/>
      </c>
    </row>
    <row r="505" spans="1:15">
      <c r="A505" s="98"/>
      <c r="B505" s="98"/>
      <c r="C505" s="119"/>
      <c r="D505" s="98"/>
      <c r="E505" s="98"/>
      <c r="F505" s="98" t="str">
        <f>IF(Tabel1[[#This Row],[ID'#]]="","",+VLOOKUP(Tabel1[[#This Row],[ID'#]],'[1]Product overview'!$B:$P,2,FALSE))</f>
        <v/>
      </c>
      <c r="G505" s="2" t="str">
        <f>IF(Tabel1[[#This Row],[ID'#]]="","",+VLOOKUP(Tabel1[[#This Row],[ID'#]],'[1]Product overview'!$B:$P,5,FALSE))</f>
        <v/>
      </c>
      <c r="H505" s="2" t="str">
        <f>IF(Tabel1[[#This Row],[ID'#]]="","",+VLOOKUP(Tabel1[[#This Row],[ID'#]],'[1]Product overview'!$B:$P,8,FALSE))</f>
        <v/>
      </c>
      <c r="I505" s="2" t="str">
        <f>IF(Tabel1[[#This Row],[ID'#]]="","",+VLOOKUP(Tabel1[[#This Row],[ID'#]],'[1]Product overview'!$B:$P,9,FALSE))</f>
        <v/>
      </c>
      <c r="J505" s="2" t="str">
        <f>IF(Tabel1[[#This Row],[ID'#]]="","",+VLOOKUP(Tabel1[[#This Row],[ID'#]],'[1]Product overview'!$B:$P,10,FALSE))</f>
        <v/>
      </c>
      <c r="K505" s="2" t="str">
        <f>IF(Tabel1[[#This Row],[ID'#]]="","",+VLOOKUP(Tabel1[[#This Row],[ID'#]],'[1]Product overview'!$B:$P,11,FALSE))</f>
        <v/>
      </c>
      <c r="L505" s="2" t="str">
        <f>IF(Tabel1[[#This Row],[ID'#]]="","",+VLOOKUP(Tabel1[[#This Row],[ID'#]],'[1]Product overview'!$B:$P,12,FALSE))</f>
        <v/>
      </c>
      <c r="M505" s="2" t="str">
        <f>IF(Tabel1[[#This Row],[ID'#]]="","",+VLOOKUP(Tabel1[[#This Row],[ID'#]],'[1]Product overview'!$B:$P,13,FALSE))</f>
        <v/>
      </c>
      <c r="N505" s="2" t="str">
        <f>IF(Tabel1[[#This Row],[ID'#]]="","",+VLOOKUP(Tabel1[[#This Row],[ID'#]],'[1]Product overview'!$B:$P,14,FALSE))</f>
        <v/>
      </c>
      <c r="O505" s="2" t="str">
        <f>IF(Tabel1[[#This Row],[ID'#]]="","",+VLOOKUP(Tabel1[[#This Row],[ID'#]],'[1]Product overview'!$B:$P,15,FALSE))</f>
        <v/>
      </c>
    </row>
    <row r="506" spans="1:15">
      <c r="A506" s="98"/>
      <c r="B506" s="98"/>
      <c r="C506" s="119"/>
      <c r="D506" s="98"/>
      <c r="E506" s="98"/>
      <c r="F506" s="98" t="str">
        <f>IF(Tabel1[[#This Row],[ID'#]]="","",+VLOOKUP(Tabel1[[#This Row],[ID'#]],'[1]Product overview'!$B:$P,2,FALSE))</f>
        <v/>
      </c>
      <c r="G506" s="2" t="str">
        <f>IF(Tabel1[[#This Row],[ID'#]]="","",+VLOOKUP(Tabel1[[#This Row],[ID'#]],'[1]Product overview'!$B:$P,5,FALSE))</f>
        <v/>
      </c>
      <c r="H506" s="2" t="str">
        <f>IF(Tabel1[[#This Row],[ID'#]]="","",+VLOOKUP(Tabel1[[#This Row],[ID'#]],'[1]Product overview'!$B:$P,8,FALSE))</f>
        <v/>
      </c>
      <c r="I506" s="2" t="str">
        <f>IF(Tabel1[[#This Row],[ID'#]]="","",+VLOOKUP(Tabel1[[#This Row],[ID'#]],'[1]Product overview'!$B:$P,9,FALSE))</f>
        <v/>
      </c>
      <c r="J506" s="2" t="str">
        <f>IF(Tabel1[[#This Row],[ID'#]]="","",+VLOOKUP(Tabel1[[#This Row],[ID'#]],'[1]Product overview'!$B:$P,10,FALSE))</f>
        <v/>
      </c>
      <c r="K506" s="2" t="str">
        <f>IF(Tabel1[[#This Row],[ID'#]]="","",+VLOOKUP(Tabel1[[#This Row],[ID'#]],'[1]Product overview'!$B:$P,11,FALSE))</f>
        <v/>
      </c>
      <c r="L506" s="2" t="str">
        <f>IF(Tabel1[[#This Row],[ID'#]]="","",+VLOOKUP(Tabel1[[#This Row],[ID'#]],'[1]Product overview'!$B:$P,12,FALSE))</f>
        <v/>
      </c>
      <c r="M506" s="2" t="str">
        <f>IF(Tabel1[[#This Row],[ID'#]]="","",+VLOOKUP(Tabel1[[#This Row],[ID'#]],'[1]Product overview'!$B:$P,13,FALSE))</f>
        <v/>
      </c>
      <c r="N506" s="2" t="str">
        <f>IF(Tabel1[[#This Row],[ID'#]]="","",+VLOOKUP(Tabel1[[#This Row],[ID'#]],'[1]Product overview'!$B:$P,14,FALSE))</f>
        <v/>
      </c>
      <c r="O506" s="2" t="str">
        <f>IF(Tabel1[[#This Row],[ID'#]]="","",+VLOOKUP(Tabel1[[#This Row],[ID'#]],'[1]Product overview'!$B:$P,15,FALSE))</f>
        <v/>
      </c>
    </row>
    <row r="507" spans="1:15">
      <c r="A507" s="98"/>
      <c r="B507" s="98"/>
      <c r="C507" s="119"/>
      <c r="D507" s="98"/>
      <c r="E507" s="98"/>
      <c r="F507" s="98" t="str">
        <f>IF(Tabel1[[#This Row],[ID'#]]="","",+VLOOKUP(Tabel1[[#This Row],[ID'#]],'[1]Product overview'!$B:$P,2,FALSE))</f>
        <v/>
      </c>
      <c r="G507" s="2" t="str">
        <f>IF(Tabel1[[#This Row],[ID'#]]="","",+VLOOKUP(Tabel1[[#This Row],[ID'#]],'[1]Product overview'!$B:$P,5,FALSE))</f>
        <v/>
      </c>
      <c r="H507" s="2" t="str">
        <f>IF(Tabel1[[#This Row],[ID'#]]="","",+VLOOKUP(Tabel1[[#This Row],[ID'#]],'[1]Product overview'!$B:$P,8,FALSE))</f>
        <v/>
      </c>
      <c r="I507" s="2" t="str">
        <f>IF(Tabel1[[#This Row],[ID'#]]="","",+VLOOKUP(Tabel1[[#This Row],[ID'#]],'[1]Product overview'!$B:$P,9,FALSE))</f>
        <v/>
      </c>
      <c r="J507" s="2" t="str">
        <f>IF(Tabel1[[#This Row],[ID'#]]="","",+VLOOKUP(Tabel1[[#This Row],[ID'#]],'[1]Product overview'!$B:$P,10,FALSE))</f>
        <v/>
      </c>
      <c r="K507" s="2" t="str">
        <f>IF(Tabel1[[#This Row],[ID'#]]="","",+VLOOKUP(Tabel1[[#This Row],[ID'#]],'[1]Product overview'!$B:$P,11,FALSE))</f>
        <v/>
      </c>
      <c r="L507" s="2" t="str">
        <f>IF(Tabel1[[#This Row],[ID'#]]="","",+VLOOKUP(Tabel1[[#This Row],[ID'#]],'[1]Product overview'!$B:$P,12,FALSE))</f>
        <v/>
      </c>
      <c r="M507" s="2" t="str">
        <f>IF(Tabel1[[#This Row],[ID'#]]="","",+VLOOKUP(Tabel1[[#This Row],[ID'#]],'[1]Product overview'!$B:$P,13,FALSE))</f>
        <v/>
      </c>
      <c r="N507" s="2" t="str">
        <f>IF(Tabel1[[#This Row],[ID'#]]="","",+VLOOKUP(Tabel1[[#This Row],[ID'#]],'[1]Product overview'!$B:$P,14,FALSE))</f>
        <v/>
      </c>
      <c r="O507" s="2" t="str">
        <f>IF(Tabel1[[#This Row],[ID'#]]="","",+VLOOKUP(Tabel1[[#This Row],[ID'#]],'[1]Product overview'!$B:$P,15,FALSE))</f>
        <v/>
      </c>
    </row>
    <row r="508" spans="1:15">
      <c r="A508" s="98"/>
      <c r="B508" s="98"/>
      <c r="C508" s="119"/>
      <c r="D508" s="98"/>
      <c r="E508" s="98"/>
      <c r="F508" s="98" t="str">
        <f>IF(Tabel1[[#This Row],[ID'#]]="","",+VLOOKUP(Tabel1[[#This Row],[ID'#]],'[1]Product overview'!$B:$P,2,FALSE))</f>
        <v/>
      </c>
      <c r="G508" s="2" t="str">
        <f>IF(Tabel1[[#This Row],[ID'#]]="","",+VLOOKUP(Tabel1[[#This Row],[ID'#]],'[1]Product overview'!$B:$P,5,FALSE))</f>
        <v/>
      </c>
      <c r="H508" s="2" t="str">
        <f>IF(Tabel1[[#This Row],[ID'#]]="","",+VLOOKUP(Tabel1[[#This Row],[ID'#]],'[1]Product overview'!$B:$P,8,FALSE))</f>
        <v/>
      </c>
      <c r="I508" s="2" t="str">
        <f>IF(Tabel1[[#This Row],[ID'#]]="","",+VLOOKUP(Tabel1[[#This Row],[ID'#]],'[1]Product overview'!$B:$P,9,FALSE))</f>
        <v/>
      </c>
      <c r="J508" s="2" t="str">
        <f>IF(Tabel1[[#This Row],[ID'#]]="","",+VLOOKUP(Tabel1[[#This Row],[ID'#]],'[1]Product overview'!$B:$P,10,FALSE))</f>
        <v/>
      </c>
      <c r="K508" s="2" t="str">
        <f>IF(Tabel1[[#This Row],[ID'#]]="","",+VLOOKUP(Tabel1[[#This Row],[ID'#]],'[1]Product overview'!$B:$P,11,FALSE))</f>
        <v/>
      </c>
      <c r="L508" s="2" t="str">
        <f>IF(Tabel1[[#This Row],[ID'#]]="","",+VLOOKUP(Tabel1[[#This Row],[ID'#]],'[1]Product overview'!$B:$P,12,FALSE))</f>
        <v/>
      </c>
      <c r="M508" s="2" t="str">
        <f>IF(Tabel1[[#This Row],[ID'#]]="","",+VLOOKUP(Tabel1[[#This Row],[ID'#]],'[1]Product overview'!$B:$P,13,FALSE))</f>
        <v/>
      </c>
      <c r="N508" s="2" t="str">
        <f>IF(Tabel1[[#This Row],[ID'#]]="","",+VLOOKUP(Tabel1[[#This Row],[ID'#]],'[1]Product overview'!$B:$P,14,FALSE))</f>
        <v/>
      </c>
      <c r="O508" s="2" t="str">
        <f>IF(Tabel1[[#This Row],[ID'#]]="","",+VLOOKUP(Tabel1[[#This Row],[ID'#]],'[1]Product overview'!$B:$P,15,FALSE))</f>
        <v/>
      </c>
    </row>
    <row r="509" spans="1:15">
      <c r="A509" s="98"/>
      <c r="B509" s="98"/>
      <c r="C509" s="119"/>
      <c r="D509" s="98"/>
      <c r="E509" s="98"/>
      <c r="F509" s="98" t="str">
        <f>IF(Tabel1[[#This Row],[ID'#]]="","",+VLOOKUP(Tabel1[[#This Row],[ID'#]],'[1]Product overview'!$B:$P,2,FALSE))</f>
        <v/>
      </c>
      <c r="G509" s="2" t="str">
        <f>IF(Tabel1[[#This Row],[ID'#]]="","",+VLOOKUP(Tabel1[[#This Row],[ID'#]],'[1]Product overview'!$B:$P,5,FALSE))</f>
        <v/>
      </c>
      <c r="H509" s="2" t="str">
        <f>IF(Tabel1[[#This Row],[ID'#]]="","",+VLOOKUP(Tabel1[[#This Row],[ID'#]],'[1]Product overview'!$B:$P,8,FALSE))</f>
        <v/>
      </c>
      <c r="I509" s="2" t="str">
        <f>IF(Tabel1[[#This Row],[ID'#]]="","",+VLOOKUP(Tabel1[[#This Row],[ID'#]],'[1]Product overview'!$B:$P,9,FALSE))</f>
        <v/>
      </c>
      <c r="J509" s="2" t="str">
        <f>IF(Tabel1[[#This Row],[ID'#]]="","",+VLOOKUP(Tabel1[[#This Row],[ID'#]],'[1]Product overview'!$B:$P,10,FALSE))</f>
        <v/>
      </c>
      <c r="K509" s="2" t="str">
        <f>IF(Tabel1[[#This Row],[ID'#]]="","",+VLOOKUP(Tabel1[[#This Row],[ID'#]],'[1]Product overview'!$B:$P,11,FALSE))</f>
        <v/>
      </c>
      <c r="L509" s="2" t="str">
        <f>IF(Tabel1[[#This Row],[ID'#]]="","",+VLOOKUP(Tabel1[[#This Row],[ID'#]],'[1]Product overview'!$B:$P,12,FALSE))</f>
        <v/>
      </c>
      <c r="M509" s="2" t="str">
        <f>IF(Tabel1[[#This Row],[ID'#]]="","",+VLOOKUP(Tabel1[[#This Row],[ID'#]],'[1]Product overview'!$B:$P,13,FALSE))</f>
        <v/>
      </c>
      <c r="N509" s="2" t="str">
        <f>IF(Tabel1[[#This Row],[ID'#]]="","",+VLOOKUP(Tabel1[[#This Row],[ID'#]],'[1]Product overview'!$B:$P,14,FALSE))</f>
        <v/>
      </c>
      <c r="O509" s="2" t="str">
        <f>IF(Tabel1[[#This Row],[ID'#]]="","",+VLOOKUP(Tabel1[[#This Row],[ID'#]],'[1]Product overview'!$B:$P,15,FALSE))</f>
        <v/>
      </c>
    </row>
    <row r="510" spans="1:15">
      <c r="A510" s="98"/>
      <c r="B510" s="98"/>
      <c r="C510" s="119"/>
      <c r="D510" s="98"/>
      <c r="E510" s="98"/>
      <c r="F510" s="98" t="str">
        <f>IF(Tabel1[[#This Row],[ID'#]]="","",+VLOOKUP(Tabel1[[#This Row],[ID'#]],'[1]Product overview'!$B:$P,2,FALSE))</f>
        <v/>
      </c>
      <c r="G510" s="2" t="str">
        <f>IF(Tabel1[[#This Row],[ID'#]]="","",+VLOOKUP(Tabel1[[#This Row],[ID'#]],'[1]Product overview'!$B:$P,5,FALSE))</f>
        <v/>
      </c>
      <c r="H510" s="2" t="str">
        <f>IF(Tabel1[[#This Row],[ID'#]]="","",+VLOOKUP(Tabel1[[#This Row],[ID'#]],'[1]Product overview'!$B:$P,8,FALSE))</f>
        <v/>
      </c>
      <c r="I510" s="2" t="str">
        <f>IF(Tabel1[[#This Row],[ID'#]]="","",+VLOOKUP(Tabel1[[#This Row],[ID'#]],'[1]Product overview'!$B:$P,9,FALSE))</f>
        <v/>
      </c>
      <c r="J510" s="2" t="str">
        <f>IF(Tabel1[[#This Row],[ID'#]]="","",+VLOOKUP(Tabel1[[#This Row],[ID'#]],'[1]Product overview'!$B:$P,10,FALSE))</f>
        <v/>
      </c>
      <c r="K510" s="2" t="str">
        <f>IF(Tabel1[[#This Row],[ID'#]]="","",+VLOOKUP(Tabel1[[#This Row],[ID'#]],'[1]Product overview'!$B:$P,11,FALSE))</f>
        <v/>
      </c>
      <c r="L510" s="2" t="str">
        <f>IF(Tabel1[[#This Row],[ID'#]]="","",+VLOOKUP(Tabel1[[#This Row],[ID'#]],'[1]Product overview'!$B:$P,12,FALSE))</f>
        <v/>
      </c>
      <c r="M510" s="2" t="str">
        <f>IF(Tabel1[[#This Row],[ID'#]]="","",+VLOOKUP(Tabel1[[#This Row],[ID'#]],'[1]Product overview'!$B:$P,13,FALSE))</f>
        <v/>
      </c>
      <c r="N510" s="2" t="str">
        <f>IF(Tabel1[[#This Row],[ID'#]]="","",+VLOOKUP(Tabel1[[#This Row],[ID'#]],'[1]Product overview'!$B:$P,14,FALSE))</f>
        <v/>
      </c>
      <c r="O510" s="2" t="str">
        <f>IF(Tabel1[[#This Row],[ID'#]]="","",+VLOOKUP(Tabel1[[#This Row],[ID'#]],'[1]Product overview'!$B:$P,15,FALSE))</f>
        <v/>
      </c>
    </row>
    <row r="511" spans="1:15">
      <c r="A511" s="98"/>
      <c r="B511" s="98"/>
      <c r="C511" s="119"/>
      <c r="D511" s="98"/>
      <c r="E511" s="98"/>
      <c r="F511" s="98" t="str">
        <f>IF(Tabel1[[#This Row],[ID'#]]="","",+VLOOKUP(Tabel1[[#This Row],[ID'#]],'[1]Product overview'!$B:$P,2,FALSE))</f>
        <v/>
      </c>
      <c r="G511" s="2" t="str">
        <f>IF(Tabel1[[#This Row],[ID'#]]="","",+VLOOKUP(Tabel1[[#This Row],[ID'#]],'[1]Product overview'!$B:$P,5,FALSE))</f>
        <v/>
      </c>
      <c r="H511" s="2" t="str">
        <f>IF(Tabel1[[#This Row],[ID'#]]="","",+VLOOKUP(Tabel1[[#This Row],[ID'#]],'[1]Product overview'!$B:$P,8,FALSE))</f>
        <v/>
      </c>
      <c r="I511" s="2" t="str">
        <f>IF(Tabel1[[#This Row],[ID'#]]="","",+VLOOKUP(Tabel1[[#This Row],[ID'#]],'[1]Product overview'!$B:$P,9,FALSE))</f>
        <v/>
      </c>
      <c r="J511" s="2" t="str">
        <f>IF(Tabel1[[#This Row],[ID'#]]="","",+VLOOKUP(Tabel1[[#This Row],[ID'#]],'[1]Product overview'!$B:$P,10,FALSE))</f>
        <v/>
      </c>
      <c r="K511" s="2" t="str">
        <f>IF(Tabel1[[#This Row],[ID'#]]="","",+VLOOKUP(Tabel1[[#This Row],[ID'#]],'[1]Product overview'!$B:$P,11,FALSE))</f>
        <v/>
      </c>
      <c r="L511" s="2" t="str">
        <f>IF(Tabel1[[#This Row],[ID'#]]="","",+VLOOKUP(Tabel1[[#This Row],[ID'#]],'[1]Product overview'!$B:$P,12,FALSE))</f>
        <v/>
      </c>
      <c r="M511" s="2" t="str">
        <f>IF(Tabel1[[#This Row],[ID'#]]="","",+VLOOKUP(Tabel1[[#This Row],[ID'#]],'[1]Product overview'!$B:$P,13,FALSE))</f>
        <v/>
      </c>
      <c r="N511" s="2" t="str">
        <f>IF(Tabel1[[#This Row],[ID'#]]="","",+VLOOKUP(Tabel1[[#This Row],[ID'#]],'[1]Product overview'!$B:$P,14,FALSE))</f>
        <v/>
      </c>
      <c r="O511" s="2" t="str">
        <f>IF(Tabel1[[#This Row],[ID'#]]="","",+VLOOKUP(Tabel1[[#This Row],[ID'#]],'[1]Product overview'!$B:$P,15,FALSE))</f>
        <v/>
      </c>
    </row>
    <row r="512" spans="1:15">
      <c r="A512" s="98"/>
      <c r="B512" s="98"/>
      <c r="C512" s="119"/>
      <c r="D512" s="98"/>
      <c r="E512" s="98"/>
      <c r="F512" s="98" t="str">
        <f>IF(Tabel1[[#This Row],[ID'#]]="","",+VLOOKUP(Tabel1[[#This Row],[ID'#]],'[1]Product overview'!$B:$P,2,FALSE))</f>
        <v/>
      </c>
      <c r="G512" s="2" t="str">
        <f>IF(Tabel1[[#This Row],[ID'#]]="","",+VLOOKUP(Tabel1[[#This Row],[ID'#]],'[1]Product overview'!$B:$P,5,FALSE))</f>
        <v/>
      </c>
      <c r="H512" s="2" t="str">
        <f>IF(Tabel1[[#This Row],[ID'#]]="","",+VLOOKUP(Tabel1[[#This Row],[ID'#]],'[1]Product overview'!$B:$P,8,FALSE))</f>
        <v/>
      </c>
      <c r="I512" s="2" t="str">
        <f>IF(Tabel1[[#This Row],[ID'#]]="","",+VLOOKUP(Tabel1[[#This Row],[ID'#]],'[1]Product overview'!$B:$P,9,FALSE))</f>
        <v/>
      </c>
      <c r="J512" s="2" t="str">
        <f>IF(Tabel1[[#This Row],[ID'#]]="","",+VLOOKUP(Tabel1[[#This Row],[ID'#]],'[1]Product overview'!$B:$P,10,FALSE))</f>
        <v/>
      </c>
      <c r="K512" s="2" t="str">
        <f>IF(Tabel1[[#This Row],[ID'#]]="","",+VLOOKUP(Tabel1[[#This Row],[ID'#]],'[1]Product overview'!$B:$P,11,FALSE))</f>
        <v/>
      </c>
      <c r="L512" s="2" t="str">
        <f>IF(Tabel1[[#This Row],[ID'#]]="","",+VLOOKUP(Tabel1[[#This Row],[ID'#]],'[1]Product overview'!$B:$P,12,FALSE))</f>
        <v/>
      </c>
      <c r="M512" s="2" t="str">
        <f>IF(Tabel1[[#This Row],[ID'#]]="","",+VLOOKUP(Tabel1[[#This Row],[ID'#]],'[1]Product overview'!$B:$P,13,FALSE))</f>
        <v/>
      </c>
      <c r="N512" s="2" t="str">
        <f>IF(Tabel1[[#This Row],[ID'#]]="","",+VLOOKUP(Tabel1[[#This Row],[ID'#]],'[1]Product overview'!$B:$P,14,FALSE))</f>
        <v/>
      </c>
      <c r="O512" s="2" t="str">
        <f>IF(Tabel1[[#This Row],[ID'#]]="","",+VLOOKUP(Tabel1[[#This Row],[ID'#]],'[1]Product overview'!$B:$P,15,FALSE))</f>
        <v/>
      </c>
    </row>
    <row r="513" spans="1:15">
      <c r="A513" s="98"/>
      <c r="B513" s="98"/>
      <c r="C513" s="119"/>
      <c r="D513" s="98"/>
      <c r="E513" s="98"/>
      <c r="F513" s="98" t="str">
        <f>IF(Tabel1[[#This Row],[ID'#]]="","",+VLOOKUP(Tabel1[[#This Row],[ID'#]],'[1]Product overview'!$B:$P,2,FALSE))</f>
        <v/>
      </c>
      <c r="G513" s="2" t="str">
        <f>IF(Tabel1[[#This Row],[ID'#]]="","",+VLOOKUP(Tabel1[[#This Row],[ID'#]],'[1]Product overview'!$B:$P,5,FALSE))</f>
        <v/>
      </c>
      <c r="H513" s="2" t="str">
        <f>IF(Tabel1[[#This Row],[ID'#]]="","",+VLOOKUP(Tabel1[[#This Row],[ID'#]],'[1]Product overview'!$B:$P,8,FALSE))</f>
        <v/>
      </c>
      <c r="I513" s="2" t="str">
        <f>IF(Tabel1[[#This Row],[ID'#]]="","",+VLOOKUP(Tabel1[[#This Row],[ID'#]],'[1]Product overview'!$B:$P,9,FALSE))</f>
        <v/>
      </c>
      <c r="J513" s="2" t="str">
        <f>IF(Tabel1[[#This Row],[ID'#]]="","",+VLOOKUP(Tabel1[[#This Row],[ID'#]],'[1]Product overview'!$B:$P,10,FALSE))</f>
        <v/>
      </c>
      <c r="K513" s="2" t="str">
        <f>IF(Tabel1[[#This Row],[ID'#]]="","",+VLOOKUP(Tabel1[[#This Row],[ID'#]],'[1]Product overview'!$B:$P,11,FALSE))</f>
        <v/>
      </c>
      <c r="L513" s="2" t="str">
        <f>IF(Tabel1[[#This Row],[ID'#]]="","",+VLOOKUP(Tabel1[[#This Row],[ID'#]],'[1]Product overview'!$B:$P,12,FALSE))</f>
        <v/>
      </c>
      <c r="M513" s="2" t="str">
        <f>IF(Tabel1[[#This Row],[ID'#]]="","",+VLOOKUP(Tabel1[[#This Row],[ID'#]],'[1]Product overview'!$B:$P,13,FALSE))</f>
        <v/>
      </c>
      <c r="N513" s="2" t="str">
        <f>IF(Tabel1[[#This Row],[ID'#]]="","",+VLOOKUP(Tabel1[[#This Row],[ID'#]],'[1]Product overview'!$B:$P,14,FALSE))</f>
        <v/>
      </c>
      <c r="O513" s="2" t="str">
        <f>IF(Tabel1[[#This Row],[ID'#]]="","",+VLOOKUP(Tabel1[[#This Row],[ID'#]],'[1]Product overview'!$B:$P,15,FALSE))</f>
        <v/>
      </c>
    </row>
    <row r="514" spans="1:15">
      <c r="A514" s="98"/>
      <c r="B514" s="98"/>
      <c r="C514" s="119"/>
      <c r="D514" s="98"/>
      <c r="E514" s="98"/>
      <c r="F514" s="98" t="str">
        <f>IF(Tabel1[[#This Row],[ID'#]]="","",+VLOOKUP(Tabel1[[#This Row],[ID'#]],'[1]Product overview'!$B:$P,2,FALSE))</f>
        <v/>
      </c>
      <c r="G514" s="2" t="str">
        <f>IF(Tabel1[[#This Row],[ID'#]]="","",+VLOOKUP(Tabel1[[#This Row],[ID'#]],'[1]Product overview'!$B:$P,5,FALSE))</f>
        <v/>
      </c>
      <c r="H514" s="2" t="str">
        <f>IF(Tabel1[[#This Row],[ID'#]]="","",+VLOOKUP(Tabel1[[#This Row],[ID'#]],'[1]Product overview'!$B:$P,8,FALSE))</f>
        <v/>
      </c>
      <c r="I514" s="2" t="str">
        <f>IF(Tabel1[[#This Row],[ID'#]]="","",+VLOOKUP(Tabel1[[#This Row],[ID'#]],'[1]Product overview'!$B:$P,9,FALSE))</f>
        <v/>
      </c>
      <c r="J514" s="2" t="str">
        <f>IF(Tabel1[[#This Row],[ID'#]]="","",+VLOOKUP(Tabel1[[#This Row],[ID'#]],'[1]Product overview'!$B:$P,10,FALSE))</f>
        <v/>
      </c>
      <c r="K514" s="2" t="str">
        <f>IF(Tabel1[[#This Row],[ID'#]]="","",+VLOOKUP(Tabel1[[#This Row],[ID'#]],'[1]Product overview'!$B:$P,11,FALSE))</f>
        <v/>
      </c>
      <c r="L514" s="2" t="str">
        <f>IF(Tabel1[[#This Row],[ID'#]]="","",+VLOOKUP(Tabel1[[#This Row],[ID'#]],'[1]Product overview'!$B:$P,12,FALSE))</f>
        <v/>
      </c>
      <c r="M514" s="2" t="str">
        <f>IF(Tabel1[[#This Row],[ID'#]]="","",+VLOOKUP(Tabel1[[#This Row],[ID'#]],'[1]Product overview'!$B:$P,13,FALSE))</f>
        <v/>
      </c>
      <c r="N514" s="2" t="str">
        <f>IF(Tabel1[[#This Row],[ID'#]]="","",+VLOOKUP(Tabel1[[#This Row],[ID'#]],'[1]Product overview'!$B:$P,14,FALSE))</f>
        <v/>
      </c>
      <c r="O514" s="2" t="str">
        <f>IF(Tabel1[[#This Row],[ID'#]]="","",+VLOOKUP(Tabel1[[#This Row],[ID'#]],'[1]Product overview'!$B:$P,15,FALSE))</f>
        <v/>
      </c>
    </row>
    <row r="515" spans="1:15">
      <c r="A515" s="98"/>
      <c r="B515" s="98"/>
      <c r="C515" s="119"/>
      <c r="D515" s="98"/>
      <c r="E515" s="98"/>
      <c r="F515" s="98" t="str">
        <f>IF(Tabel1[[#This Row],[ID'#]]="","",+VLOOKUP(Tabel1[[#This Row],[ID'#]],'[1]Product overview'!$B:$P,2,FALSE))</f>
        <v/>
      </c>
      <c r="G515" s="2" t="str">
        <f>IF(Tabel1[[#This Row],[ID'#]]="","",+VLOOKUP(Tabel1[[#This Row],[ID'#]],'[1]Product overview'!$B:$P,5,FALSE))</f>
        <v/>
      </c>
      <c r="H515" s="2" t="str">
        <f>IF(Tabel1[[#This Row],[ID'#]]="","",+VLOOKUP(Tabel1[[#This Row],[ID'#]],'[1]Product overview'!$B:$P,8,FALSE))</f>
        <v/>
      </c>
      <c r="I515" s="2" t="str">
        <f>IF(Tabel1[[#This Row],[ID'#]]="","",+VLOOKUP(Tabel1[[#This Row],[ID'#]],'[1]Product overview'!$B:$P,9,FALSE))</f>
        <v/>
      </c>
      <c r="J515" s="2" t="str">
        <f>IF(Tabel1[[#This Row],[ID'#]]="","",+VLOOKUP(Tabel1[[#This Row],[ID'#]],'[1]Product overview'!$B:$P,10,FALSE))</f>
        <v/>
      </c>
      <c r="K515" s="2" t="str">
        <f>IF(Tabel1[[#This Row],[ID'#]]="","",+VLOOKUP(Tabel1[[#This Row],[ID'#]],'[1]Product overview'!$B:$P,11,FALSE))</f>
        <v/>
      </c>
      <c r="L515" s="2" t="str">
        <f>IF(Tabel1[[#This Row],[ID'#]]="","",+VLOOKUP(Tabel1[[#This Row],[ID'#]],'[1]Product overview'!$B:$P,12,FALSE))</f>
        <v/>
      </c>
      <c r="M515" s="2" t="str">
        <f>IF(Tabel1[[#This Row],[ID'#]]="","",+VLOOKUP(Tabel1[[#This Row],[ID'#]],'[1]Product overview'!$B:$P,13,FALSE))</f>
        <v/>
      </c>
      <c r="N515" s="2" t="str">
        <f>IF(Tabel1[[#This Row],[ID'#]]="","",+VLOOKUP(Tabel1[[#This Row],[ID'#]],'[1]Product overview'!$B:$P,14,FALSE))</f>
        <v/>
      </c>
      <c r="O515" s="2" t="str">
        <f>IF(Tabel1[[#This Row],[ID'#]]="","",+VLOOKUP(Tabel1[[#This Row],[ID'#]],'[1]Product overview'!$B:$P,15,FALSE))</f>
        <v/>
      </c>
    </row>
    <row r="516" spans="1:15">
      <c r="A516" s="98"/>
      <c r="B516" s="98"/>
      <c r="C516" s="119"/>
      <c r="D516" s="98"/>
      <c r="E516" s="98"/>
      <c r="F516" s="98" t="str">
        <f>IF(Tabel1[[#This Row],[ID'#]]="","",+VLOOKUP(Tabel1[[#This Row],[ID'#]],'[1]Product overview'!$B:$P,2,FALSE))</f>
        <v/>
      </c>
      <c r="G516" s="2" t="str">
        <f>IF(Tabel1[[#This Row],[ID'#]]="","",+VLOOKUP(Tabel1[[#This Row],[ID'#]],'[1]Product overview'!$B:$P,5,FALSE))</f>
        <v/>
      </c>
      <c r="H516" s="2" t="str">
        <f>IF(Tabel1[[#This Row],[ID'#]]="","",+VLOOKUP(Tabel1[[#This Row],[ID'#]],'[1]Product overview'!$B:$P,8,FALSE))</f>
        <v/>
      </c>
      <c r="I516" s="2" t="str">
        <f>IF(Tabel1[[#This Row],[ID'#]]="","",+VLOOKUP(Tabel1[[#This Row],[ID'#]],'[1]Product overview'!$B:$P,9,FALSE))</f>
        <v/>
      </c>
      <c r="J516" s="2" t="str">
        <f>IF(Tabel1[[#This Row],[ID'#]]="","",+VLOOKUP(Tabel1[[#This Row],[ID'#]],'[1]Product overview'!$B:$P,10,FALSE))</f>
        <v/>
      </c>
      <c r="K516" s="2" t="str">
        <f>IF(Tabel1[[#This Row],[ID'#]]="","",+VLOOKUP(Tabel1[[#This Row],[ID'#]],'[1]Product overview'!$B:$P,11,FALSE))</f>
        <v/>
      </c>
      <c r="L516" s="2" t="str">
        <f>IF(Tabel1[[#This Row],[ID'#]]="","",+VLOOKUP(Tabel1[[#This Row],[ID'#]],'[1]Product overview'!$B:$P,12,FALSE))</f>
        <v/>
      </c>
      <c r="M516" s="2" t="str">
        <f>IF(Tabel1[[#This Row],[ID'#]]="","",+VLOOKUP(Tabel1[[#This Row],[ID'#]],'[1]Product overview'!$B:$P,13,FALSE))</f>
        <v/>
      </c>
      <c r="N516" s="2" t="str">
        <f>IF(Tabel1[[#This Row],[ID'#]]="","",+VLOOKUP(Tabel1[[#This Row],[ID'#]],'[1]Product overview'!$B:$P,14,FALSE))</f>
        <v/>
      </c>
      <c r="O516" s="2" t="str">
        <f>IF(Tabel1[[#This Row],[ID'#]]="","",+VLOOKUP(Tabel1[[#This Row],[ID'#]],'[1]Product overview'!$B:$P,15,FALSE))</f>
        <v/>
      </c>
    </row>
    <row r="517" spans="1:15">
      <c r="A517" s="98"/>
      <c r="B517" s="98"/>
      <c r="C517" s="119"/>
      <c r="D517" s="98"/>
      <c r="E517" s="98"/>
      <c r="F517" s="98" t="str">
        <f>IF(Tabel1[[#This Row],[ID'#]]="","",+VLOOKUP(Tabel1[[#This Row],[ID'#]],'[1]Product overview'!$B:$P,2,FALSE))</f>
        <v/>
      </c>
      <c r="G517" s="2" t="str">
        <f>IF(Tabel1[[#This Row],[ID'#]]="","",+VLOOKUP(Tabel1[[#This Row],[ID'#]],'[1]Product overview'!$B:$P,5,FALSE))</f>
        <v/>
      </c>
      <c r="H517" s="2" t="str">
        <f>IF(Tabel1[[#This Row],[ID'#]]="","",+VLOOKUP(Tabel1[[#This Row],[ID'#]],'[1]Product overview'!$B:$P,8,FALSE))</f>
        <v/>
      </c>
      <c r="I517" s="2" t="str">
        <f>IF(Tabel1[[#This Row],[ID'#]]="","",+VLOOKUP(Tabel1[[#This Row],[ID'#]],'[1]Product overview'!$B:$P,9,FALSE))</f>
        <v/>
      </c>
      <c r="J517" s="2" t="str">
        <f>IF(Tabel1[[#This Row],[ID'#]]="","",+VLOOKUP(Tabel1[[#This Row],[ID'#]],'[1]Product overview'!$B:$P,10,FALSE))</f>
        <v/>
      </c>
      <c r="K517" s="2" t="str">
        <f>IF(Tabel1[[#This Row],[ID'#]]="","",+VLOOKUP(Tabel1[[#This Row],[ID'#]],'[1]Product overview'!$B:$P,11,FALSE))</f>
        <v/>
      </c>
      <c r="L517" s="2" t="str">
        <f>IF(Tabel1[[#This Row],[ID'#]]="","",+VLOOKUP(Tabel1[[#This Row],[ID'#]],'[1]Product overview'!$B:$P,12,FALSE))</f>
        <v/>
      </c>
      <c r="M517" s="2" t="str">
        <f>IF(Tabel1[[#This Row],[ID'#]]="","",+VLOOKUP(Tabel1[[#This Row],[ID'#]],'[1]Product overview'!$B:$P,13,FALSE))</f>
        <v/>
      </c>
      <c r="N517" s="2" t="str">
        <f>IF(Tabel1[[#This Row],[ID'#]]="","",+VLOOKUP(Tabel1[[#This Row],[ID'#]],'[1]Product overview'!$B:$P,14,FALSE))</f>
        <v/>
      </c>
      <c r="O517" s="2" t="str">
        <f>IF(Tabel1[[#This Row],[ID'#]]="","",+VLOOKUP(Tabel1[[#This Row],[ID'#]],'[1]Product overview'!$B:$P,15,FALSE))</f>
        <v/>
      </c>
    </row>
    <row r="518" spans="1:15">
      <c r="A518" s="98"/>
      <c r="B518" s="98"/>
      <c r="C518" s="119"/>
      <c r="D518" s="98"/>
      <c r="E518" s="98"/>
      <c r="F518" s="98" t="str">
        <f>IF(Tabel1[[#This Row],[ID'#]]="","",+VLOOKUP(Tabel1[[#This Row],[ID'#]],'[1]Product overview'!$B:$P,2,FALSE))</f>
        <v/>
      </c>
      <c r="G518" s="2" t="str">
        <f>IF(Tabel1[[#This Row],[ID'#]]="","",+VLOOKUP(Tabel1[[#This Row],[ID'#]],'[1]Product overview'!$B:$P,5,FALSE))</f>
        <v/>
      </c>
      <c r="H518" s="2" t="str">
        <f>IF(Tabel1[[#This Row],[ID'#]]="","",+VLOOKUP(Tabel1[[#This Row],[ID'#]],'[1]Product overview'!$B:$P,8,FALSE))</f>
        <v/>
      </c>
      <c r="I518" s="2" t="str">
        <f>IF(Tabel1[[#This Row],[ID'#]]="","",+VLOOKUP(Tabel1[[#This Row],[ID'#]],'[1]Product overview'!$B:$P,9,FALSE))</f>
        <v/>
      </c>
      <c r="J518" s="2" t="str">
        <f>IF(Tabel1[[#This Row],[ID'#]]="","",+VLOOKUP(Tabel1[[#This Row],[ID'#]],'[1]Product overview'!$B:$P,10,FALSE))</f>
        <v/>
      </c>
      <c r="K518" s="2" t="str">
        <f>IF(Tabel1[[#This Row],[ID'#]]="","",+VLOOKUP(Tabel1[[#This Row],[ID'#]],'[1]Product overview'!$B:$P,11,FALSE))</f>
        <v/>
      </c>
      <c r="L518" s="2" t="str">
        <f>IF(Tabel1[[#This Row],[ID'#]]="","",+VLOOKUP(Tabel1[[#This Row],[ID'#]],'[1]Product overview'!$B:$P,12,FALSE))</f>
        <v/>
      </c>
      <c r="M518" s="2" t="str">
        <f>IF(Tabel1[[#This Row],[ID'#]]="","",+VLOOKUP(Tabel1[[#This Row],[ID'#]],'[1]Product overview'!$B:$P,13,FALSE))</f>
        <v/>
      </c>
      <c r="N518" s="2" t="str">
        <f>IF(Tabel1[[#This Row],[ID'#]]="","",+VLOOKUP(Tabel1[[#This Row],[ID'#]],'[1]Product overview'!$B:$P,14,FALSE))</f>
        <v/>
      </c>
      <c r="O518" s="2" t="str">
        <f>IF(Tabel1[[#This Row],[ID'#]]="","",+VLOOKUP(Tabel1[[#This Row],[ID'#]],'[1]Product overview'!$B:$P,15,FALSE))</f>
        <v/>
      </c>
    </row>
    <row r="519" spans="1:15">
      <c r="A519" s="98"/>
      <c r="B519" s="98"/>
      <c r="C519" s="119"/>
      <c r="D519" s="98"/>
      <c r="E519" s="98"/>
      <c r="F519" s="98" t="str">
        <f>IF(Tabel1[[#This Row],[ID'#]]="","",+VLOOKUP(Tabel1[[#This Row],[ID'#]],'[1]Product overview'!$B:$P,2,FALSE))</f>
        <v/>
      </c>
      <c r="G519" s="2" t="str">
        <f>IF(Tabel1[[#This Row],[ID'#]]="","",+VLOOKUP(Tabel1[[#This Row],[ID'#]],'[1]Product overview'!$B:$P,5,FALSE))</f>
        <v/>
      </c>
      <c r="H519" s="2" t="str">
        <f>IF(Tabel1[[#This Row],[ID'#]]="","",+VLOOKUP(Tabel1[[#This Row],[ID'#]],'[1]Product overview'!$B:$P,8,FALSE))</f>
        <v/>
      </c>
      <c r="I519" s="2" t="str">
        <f>IF(Tabel1[[#This Row],[ID'#]]="","",+VLOOKUP(Tabel1[[#This Row],[ID'#]],'[1]Product overview'!$B:$P,9,FALSE))</f>
        <v/>
      </c>
      <c r="J519" s="2" t="str">
        <f>IF(Tabel1[[#This Row],[ID'#]]="","",+VLOOKUP(Tabel1[[#This Row],[ID'#]],'[1]Product overview'!$B:$P,10,FALSE))</f>
        <v/>
      </c>
      <c r="K519" s="2" t="str">
        <f>IF(Tabel1[[#This Row],[ID'#]]="","",+VLOOKUP(Tabel1[[#This Row],[ID'#]],'[1]Product overview'!$B:$P,11,FALSE))</f>
        <v/>
      </c>
      <c r="L519" s="2" t="str">
        <f>IF(Tabel1[[#This Row],[ID'#]]="","",+VLOOKUP(Tabel1[[#This Row],[ID'#]],'[1]Product overview'!$B:$P,12,FALSE))</f>
        <v/>
      </c>
      <c r="M519" s="2" t="str">
        <f>IF(Tabel1[[#This Row],[ID'#]]="","",+VLOOKUP(Tabel1[[#This Row],[ID'#]],'[1]Product overview'!$B:$P,13,FALSE))</f>
        <v/>
      </c>
      <c r="N519" s="2" t="str">
        <f>IF(Tabel1[[#This Row],[ID'#]]="","",+VLOOKUP(Tabel1[[#This Row],[ID'#]],'[1]Product overview'!$B:$P,14,FALSE))</f>
        <v/>
      </c>
      <c r="O519" s="2" t="str">
        <f>IF(Tabel1[[#This Row],[ID'#]]="","",+VLOOKUP(Tabel1[[#This Row],[ID'#]],'[1]Product overview'!$B:$P,15,FALSE))</f>
        <v/>
      </c>
    </row>
    <row r="520" spans="1:15">
      <c r="A520" s="98"/>
      <c r="B520" s="98"/>
      <c r="C520" s="119"/>
      <c r="D520" s="98"/>
      <c r="E520" s="98"/>
      <c r="F520" s="98" t="str">
        <f>IF(Tabel1[[#This Row],[ID'#]]="","",+VLOOKUP(Tabel1[[#This Row],[ID'#]],'[1]Product overview'!$B:$P,2,FALSE))</f>
        <v/>
      </c>
      <c r="G520" s="2" t="str">
        <f>IF(Tabel1[[#This Row],[ID'#]]="","",+VLOOKUP(Tabel1[[#This Row],[ID'#]],'[1]Product overview'!$B:$P,5,FALSE))</f>
        <v/>
      </c>
      <c r="H520" s="2" t="str">
        <f>IF(Tabel1[[#This Row],[ID'#]]="","",+VLOOKUP(Tabel1[[#This Row],[ID'#]],'[1]Product overview'!$B:$P,8,FALSE))</f>
        <v/>
      </c>
      <c r="I520" s="2" t="str">
        <f>IF(Tabel1[[#This Row],[ID'#]]="","",+VLOOKUP(Tabel1[[#This Row],[ID'#]],'[1]Product overview'!$B:$P,9,FALSE))</f>
        <v/>
      </c>
      <c r="J520" s="2" t="str">
        <f>IF(Tabel1[[#This Row],[ID'#]]="","",+VLOOKUP(Tabel1[[#This Row],[ID'#]],'[1]Product overview'!$B:$P,10,FALSE))</f>
        <v/>
      </c>
      <c r="K520" s="2" t="str">
        <f>IF(Tabel1[[#This Row],[ID'#]]="","",+VLOOKUP(Tabel1[[#This Row],[ID'#]],'[1]Product overview'!$B:$P,11,FALSE))</f>
        <v/>
      </c>
      <c r="L520" s="2" t="str">
        <f>IF(Tabel1[[#This Row],[ID'#]]="","",+VLOOKUP(Tabel1[[#This Row],[ID'#]],'[1]Product overview'!$B:$P,12,FALSE))</f>
        <v/>
      </c>
      <c r="M520" s="2" t="str">
        <f>IF(Tabel1[[#This Row],[ID'#]]="","",+VLOOKUP(Tabel1[[#This Row],[ID'#]],'[1]Product overview'!$B:$P,13,FALSE))</f>
        <v/>
      </c>
      <c r="N520" s="2" t="str">
        <f>IF(Tabel1[[#This Row],[ID'#]]="","",+VLOOKUP(Tabel1[[#This Row],[ID'#]],'[1]Product overview'!$B:$P,14,FALSE))</f>
        <v/>
      </c>
      <c r="O520" s="2" t="str">
        <f>IF(Tabel1[[#This Row],[ID'#]]="","",+VLOOKUP(Tabel1[[#This Row],[ID'#]],'[1]Product overview'!$B:$P,15,FALSE))</f>
        <v/>
      </c>
    </row>
    <row r="521" spans="1:15">
      <c r="A521" s="98"/>
      <c r="B521" s="98"/>
      <c r="C521" s="119"/>
      <c r="D521" s="98"/>
      <c r="E521" s="98"/>
      <c r="F521" s="98" t="str">
        <f>IF(Tabel1[[#This Row],[ID'#]]="","",+VLOOKUP(Tabel1[[#This Row],[ID'#]],'[1]Product overview'!$B:$P,2,FALSE))</f>
        <v/>
      </c>
      <c r="G521" s="2" t="str">
        <f>IF(Tabel1[[#This Row],[ID'#]]="","",+VLOOKUP(Tabel1[[#This Row],[ID'#]],'[1]Product overview'!$B:$P,5,FALSE))</f>
        <v/>
      </c>
      <c r="H521" s="2" t="str">
        <f>IF(Tabel1[[#This Row],[ID'#]]="","",+VLOOKUP(Tabel1[[#This Row],[ID'#]],'[1]Product overview'!$B:$P,8,FALSE))</f>
        <v/>
      </c>
      <c r="I521" s="2" t="str">
        <f>IF(Tabel1[[#This Row],[ID'#]]="","",+VLOOKUP(Tabel1[[#This Row],[ID'#]],'[1]Product overview'!$B:$P,9,FALSE))</f>
        <v/>
      </c>
      <c r="J521" s="2" t="str">
        <f>IF(Tabel1[[#This Row],[ID'#]]="","",+VLOOKUP(Tabel1[[#This Row],[ID'#]],'[1]Product overview'!$B:$P,10,FALSE))</f>
        <v/>
      </c>
      <c r="K521" s="2" t="str">
        <f>IF(Tabel1[[#This Row],[ID'#]]="","",+VLOOKUP(Tabel1[[#This Row],[ID'#]],'[1]Product overview'!$B:$P,11,FALSE))</f>
        <v/>
      </c>
      <c r="L521" s="2" t="str">
        <f>IF(Tabel1[[#This Row],[ID'#]]="","",+VLOOKUP(Tabel1[[#This Row],[ID'#]],'[1]Product overview'!$B:$P,12,FALSE))</f>
        <v/>
      </c>
      <c r="M521" s="2" t="str">
        <f>IF(Tabel1[[#This Row],[ID'#]]="","",+VLOOKUP(Tabel1[[#This Row],[ID'#]],'[1]Product overview'!$B:$P,13,FALSE))</f>
        <v/>
      </c>
      <c r="N521" s="2" t="str">
        <f>IF(Tabel1[[#This Row],[ID'#]]="","",+VLOOKUP(Tabel1[[#This Row],[ID'#]],'[1]Product overview'!$B:$P,14,FALSE))</f>
        <v/>
      </c>
      <c r="O521" s="2" t="str">
        <f>IF(Tabel1[[#This Row],[ID'#]]="","",+VLOOKUP(Tabel1[[#This Row],[ID'#]],'[1]Product overview'!$B:$P,15,FALSE))</f>
        <v/>
      </c>
    </row>
    <row r="522" spans="1:15">
      <c r="A522" s="98"/>
      <c r="B522" s="98"/>
      <c r="C522" s="119"/>
      <c r="D522" s="98"/>
      <c r="E522" s="98"/>
      <c r="F522" s="98" t="str">
        <f>IF(Tabel1[[#This Row],[ID'#]]="","",+VLOOKUP(Tabel1[[#This Row],[ID'#]],'[1]Product overview'!$B:$P,2,FALSE))</f>
        <v/>
      </c>
      <c r="G522" s="2" t="str">
        <f>IF(Tabel1[[#This Row],[ID'#]]="","",+VLOOKUP(Tabel1[[#This Row],[ID'#]],'[1]Product overview'!$B:$P,5,FALSE))</f>
        <v/>
      </c>
      <c r="H522" s="2" t="str">
        <f>IF(Tabel1[[#This Row],[ID'#]]="","",+VLOOKUP(Tabel1[[#This Row],[ID'#]],'[1]Product overview'!$B:$P,8,FALSE))</f>
        <v/>
      </c>
      <c r="I522" s="2" t="str">
        <f>IF(Tabel1[[#This Row],[ID'#]]="","",+VLOOKUP(Tabel1[[#This Row],[ID'#]],'[1]Product overview'!$B:$P,9,FALSE))</f>
        <v/>
      </c>
      <c r="J522" s="2" t="str">
        <f>IF(Tabel1[[#This Row],[ID'#]]="","",+VLOOKUP(Tabel1[[#This Row],[ID'#]],'[1]Product overview'!$B:$P,10,FALSE))</f>
        <v/>
      </c>
      <c r="K522" s="2" t="str">
        <f>IF(Tabel1[[#This Row],[ID'#]]="","",+VLOOKUP(Tabel1[[#This Row],[ID'#]],'[1]Product overview'!$B:$P,11,FALSE))</f>
        <v/>
      </c>
      <c r="L522" s="2" t="str">
        <f>IF(Tabel1[[#This Row],[ID'#]]="","",+VLOOKUP(Tabel1[[#This Row],[ID'#]],'[1]Product overview'!$B:$P,12,FALSE))</f>
        <v/>
      </c>
      <c r="M522" s="2" t="str">
        <f>IF(Tabel1[[#This Row],[ID'#]]="","",+VLOOKUP(Tabel1[[#This Row],[ID'#]],'[1]Product overview'!$B:$P,13,FALSE))</f>
        <v/>
      </c>
      <c r="N522" s="2" t="str">
        <f>IF(Tabel1[[#This Row],[ID'#]]="","",+VLOOKUP(Tabel1[[#This Row],[ID'#]],'[1]Product overview'!$B:$P,14,FALSE))</f>
        <v/>
      </c>
      <c r="O522" s="2" t="str">
        <f>IF(Tabel1[[#This Row],[ID'#]]="","",+VLOOKUP(Tabel1[[#This Row],[ID'#]],'[1]Product overview'!$B:$P,15,FALSE))</f>
        <v/>
      </c>
    </row>
    <row r="523" spans="1:15">
      <c r="A523" s="98"/>
      <c r="B523" s="98"/>
      <c r="C523" s="119"/>
      <c r="D523" s="98"/>
      <c r="E523" s="98"/>
      <c r="F523" s="98" t="str">
        <f>IF(Tabel1[[#This Row],[ID'#]]="","",+VLOOKUP(Tabel1[[#This Row],[ID'#]],'[1]Product overview'!$B:$P,2,FALSE))</f>
        <v/>
      </c>
      <c r="G523" s="2" t="str">
        <f>IF(Tabel1[[#This Row],[ID'#]]="","",+VLOOKUP(Tabel1[[#This Row],[ID'#]],'[1]Product overview'!$B:$P,5,FALSE))</f>
        <v/>
      </c>
      <c r="H523" s="2" t="str">
        <f>IF(Tabel1[[#This Row],[ID'#]]="","",+VLOOKUP(Tabel1[[#This Row],[ID'#]],'[1]Product overview'!$B:$P,8,FALSE))</f>
        <v/>
      </c>
      <c r="I523" s="2" t="str">
        <f>IF(Tabel1[[#This Row],[ID'#]]="","",+VLOOKUP(Tabel1[[#This Row],[ID'#]],'[1]Product overview'!$B:$P,9,FALSE))</f>
        <v/>
      </c>
      <c r="J523" s="2" t="str">
        <f>IF(Tabel1[[#This Row],[ID'#]]="","",+VLOOKUP(Tabel1[[#This Row],[ID'#]],'[1]Product overview'!$B:$P,10,FALSE))</f>
        <v/>
      </c>
      <c r="K523" s="2" t="str">
        <f>IF(Tabel1[[#This Row],[ID'#]]="","",+VLOOKUP(Tabel1[[#This Row],[ID'#]],'[1]Product overview'!$B:$P,11,FALSE))</f>
        <v/>
      </c>
      <c r="L523" s="2" t="str">
        <f>IF(Tabel1[[#This Row],[ID'#]]="","",+VLOOKUP(Tabel1[[#This Row],[ID'#]],'[1]Product overview'!$B:$P,12,FALSE))</f>
        <v/>
      </c>
      <c r="M523" s="2" t="str">
        <f>IF(Tabel1[[#This Row],[ID'#]]="","",+VLOOKUP(Tabel1[[#This Row],[ID'#]],'[1]Product overview'!$B:$P,13,FALSE))</f>
        <v/>
      </c>
      <c r="N523" s="2" t="str">
        <f>IF(Tabel1[[#This Row],[ID'#]]="","",+VLOOKUP(Tabel1[[#This Row],[ID'#]],'[1]Product overview'!$B:$P,14,FALSE))</f>
        <v/>
      </c>
      <c r="O523" s="2" t="str">
        <f>IF(Tabel1[[#This Row],[ID'#]]="","",+VLOOKUP(Tabel1[[#This Row],[ID'#]],'[1]Product overview'!$B:$P,15,FALSE))</f>
        <v/>
      </c>
    </row>
    <row r="524" spans="1:15">
      <c r="A524" s="98"/>
      <c r="B524" s="98"/>
      <c r="C524" s="119"/>
      <c r="D524" s="98"/>
      <c r="E524" s="98"/>
      <c r="F524" s="98" t="str">
        <f>IF(Tabel1[[#This Row],[ID'#]]="","",+VLOOKUP(Tabel1[[#This Row],[ID'#]],'[1]Product overview'!$B:$P,2,FALSE))</f>
        <v/>
      </c>
      <c r="G524" s="2" t="str">
        <f>IF(Tabel1[[#This Row],[ID'#]]="","",+VLOOKUP(Tabel1[[#This Row],[ID'#]],'[1]Product overview'!$B:$P,5,FALSE))</f>
        <v/>
      </c>
      <c r="H524" s="2" t="str">
        <f>IF(Tabel1[[#This Row],[ID'#]]="","",+VLOOKUP(Tabel1[[#This Row],[ID'#]],'[1]Product overview'!$B:$P,8,FALSE))</f>
        <v/>
      </c>
      <c r="I524" s="2" t="str">
        <f>IF(Tabel1[[#This Row],[ID'#]]="","",+VLOOKUP(Tabel1[[#This Row],[ID'#]],'[1]Product overview'!$B:$P,9,FALSE))</f>
        <v/>
      </c>
      <c r="J524" s="2" t="str">
        <f>IF(Tabel1[[#This Row],[ID'#]]="","",+VLOOKUP(Tabel1[[#This Row],[ID'#]],'[1]Product overview'!$B:$P,10,FALSE))</f>
        <v/>
      </c>
      <c r="K524" s="2" t="str">
        <f>IF(Tabel1[[#This Row],[ID'#]]="","",+VLOOKUP(Tabel1[[#This Row],[ID'#]],'[1]Product overview'!$B:$P,11,FALSE))</f>
        <v/>
      </c>
      <c r="L524" s="2" t="str">
        <f>IF(Tabel1[[#This Row],[ID'#]]="","",+VLOOKUP(Tabel1[[#This Row],[ID'#]],'[1]Product overview'!$B:$P,12,FALSE))</f>
        <v/>
      </c>
      <c r="M524" s="2" t="str">
        <f>IF(Tabel1[[#This Row],[ID'#]]="","",+VLOOKUP(Tabel1[[#This Row],[ID'#]],'[1]Product overview'!$B:$P,13,FALSE))</f>
        <v/>
      </c>
      <c r="N524" s="2" t="str">
        <f>IF(Tabel1[[#This Row],[ID'#]]="","",+VLOOKUP(Tabel1[[#This Row],[ID'#]],'[1]Product overview'!$B:$P,14,FALSE))</f>
        <v/>
      </c>
      <c r="O524" s="2" t="str">
        <f>IF(Tabel1[[#This Row],[ID'#]]="","",+VLOOKUP(Tabel1[[#This Row],[ID'#]],'[1]Product overview'!$B:$P,15,FALSE))</f>
        <v/>
      </c>
    </row>
    <row r="525" spans="1:15">
      <c r="A525" s="98"/>
      <c r="B525" s="98"/>
      <c r="C525" s="119"/>
      <c r="D525" s="98"/>
      <c r="E525" s="98"/>
      <c r="F525" s="98" t="str">
        <f>IF(Tabel1[[#This Row],[ID'#]]="","",+VLOOKUP(Tabel1[[#This Row],[ID'#]],'[1]Product overview'!$B:$P,2,FALSE))</f>
        <v/>
      </c>
      <c r="G525" s="2" t="str">
        <f>IF(Tabel1[[#This Row],[ID'#]]="","",+VLOOKUP(Tabel1[[#This Row],[ID'#]],'[1]Product overview'!$B:$P,5,FALSE))</f>
        <v/>
      </c>
      <c r="H525" s="2" t="str">
        <f>IF(Tabel1[[#This Row],[ID'#]]="","",+VLOOKUP(Tabel1[[#This Row],[ID'#]],'[1]Product overview'!$B:$P,8,FALSE))</f>
        <v/>
      </c>
      <c r="I525" s="2" t="str">
        <f>IF(Tabel1[[#This Row],[ID'#]]="","",+VLOOKUP(Tabel1[[#This Row],[ID'#]],'[1]Product overview'!$B:$P,9,FALSE))</f>
        <v/>
      </c>
      <c r="J525" s="2" t="str">
        <f>IF(Tabel1[[#This Row],[ID'#]]="","",+VLOOKUP(Tabel1[[#This Row],[ID'#]],'[1]Product overview'!$B:$P,10,FALSE))</f>
        <v/>
      </c>
      <c r="K525" s="2" t="str">
        <f>IF(Tabel1[[#This Row],[ID'#]]="","",+VLOOKUP(Tabel1[[#This Row],[ID'#]],'[1]Product overview'!$B:$P,11,FALSE))</f>
        <v/>
      </c>
      <c r="L525" s="2" t="str">
        <f>IF(Tabel1[[#This Row],[ID'#]]="","",+VLOOKUP(Tabel1[[#This Row],[ID'#]],'[1]Product overview'!$B:$P,12,FALSE))</f>
        <v/>
      </c>
      <c r="M525" s="2" t="str">
        <f>IF(Tabel1[[#This Row],[ID'#]]="","",+VLOOKUP(Tabel1[[#This Row],[ID'#]],'[1]Product overview'!$B:$P,13,FALSE))</f>
        <v/>
      </c>
      <c r="N525" s="2" t="str">
        <f>IF(Tabel1[[#This Row],[ID'#]]="","",+VLOOKUP(Tabel1[[#This Row],[ID'#]],'[1]Product overview'!$B:$P,14,FALSE))</f>
        <v/>
      </c>
      <c r="O525" s="2" t="str">
        <f>IF(Tabel1[[#This Row],[ID'#]]="","",+VLOOKUP(Tabel1[[#This Row],[ID'#]],'[1]Product overview'!$B:$P,15,FALSE))</f>
        <v/>
      </c>
    </row>
    <row r="526" spans="1:15">
      <c r="A526" s="98"/>
      <c r="B526" s="98"/>
      <c r="C526" s="119"/>
      <c r="D526" s="98"/>
      <c r="E526" s="98"/>
      <c r="F526" s="98" t="str">
        <f>IF(Tabel1[[#This Row],[ID'#]]="","",+VLOOKUP(Tabel1[[#This Row],[ID'#]],'[1]Product overview'!$B:$P,2,FALSE))</f>
        <v/>
      </c>
      <c r="G526" s="2" t="str">
        <f>IF(Tabel1[[#This Row],[ID'#]]="","",+VLOOKUP(Tabel1[[#This Row],[ID'#]],'[1]Product overview'!$B:$P,5,FALSE))</f>
        <v/>
      </c>
      <c r="H526" s="2" t="str">
        <f>IF(Tabel1[[#This Row],[ID'#]]="","",+VLOOKUP(Tabel1[[#This Row],[ID'#]],'[1]Product overview'!$B:$P,8,FALSE))</f>
        <v/>
      </c>
      <c r="I526" s="2" t="str">
        <f>IF(Tabel1[[#This Row],[ID'#]]="","",+VLOOKUP(Tabel1[[#This Row],[ID'#]],'[1]Product overview'!$B:$P,9,FALSE))</f>
        <v/>
      </c>
      <c r="J526" s="2" t="str">
        <f>IF(Tabel1[[#This Row],[ID'#]]="","",+VLOOKUP(Tabel1[[#This Row],[ID'#]],'[1]Product overview'!$B:$P,10,FALSE))</f>
        <v/>
      </c>
      <c r="K526" s="2" t="str">
        <f>IF(Tabel1[[#This Row],[ID'#]]="","",+VLOOKUP(Tabel1[[#This Row],[ID'#]],'[1]Product overview'!$B:$P,11,FALSE))</f>
        <v/>
      </c>
      <c r="L526" s="2" t="str">
        <f>IF(Tabel1[[#This Row],[ID'#]]="","",+VLOOKUP(Tabel1[[#This Row],[ID'#]],'[1]Product overview'!$B:$P,12,FALSE))</f>
        <v/>
      </c>
      <c r="M526" s="2" t="str">
        <f>IF(Tabel1[[#This Row],[ID'#]]="","",+VLOOKUP(Tabel1[[#This Row],[ID'#]],'[1]Product overview'!$B:$P,13,FALSE))</f>
        <v/>
      </c>
      <c r="N526" s="2" t="str">
        <f>IF(Tabel1[[#This Row],[ID'#]]="","",+VLOOKUP(Tabel1[[#This Row],[ID'#]],'[1]Product overview'!$B:$P,14,FALSE))</f>
        <v/>
      </c>
      <c r="O526" s="2" t="str">
        <f>IF(Tabel1[[#This Row],[ID'#]]="","",+VLOOKUP(Tabel1[[#This Row],[ID'#]],'[1]Product overview'!$B:$P,15,FALSE))</f>
        <v/>
      </c>
    </row>
    <row r="527" spans="1:15">
      <c r="A527" s="98"/>
      <c r="B527" s="98"/>
      <c r="C527" s="119"/>
      <c r="D527" s="98"/>
      <c r="E527" s="98"/>
      <c r="F527" s="98" t="str">
        <f>IF(Tabel1[[#This Row],[ID'#]]="","",+VLOOKUP(Tabel1[[#This Row],[ID'#]],'[1]Product overview'!$B:$P,2,FALSE))</f>
        <v/>
      </c>
      <c r="G527" s="2" t="str">
        <f>IF(Tabel1[[#This Row],[ID'#]]="","",+VLOOKUP(Tabel1[[#This Row],[ID'#]],'[1]Product overview'!$B:$P,5,FALSE))</f>
        <v/>
      </c>
      <c r="H527" s="2" t="str">
        <f>IF(Tabel1[[#This Row],[ID'#]]="","",+VLOOKUP(Tabel1[[#This Row],[ID'#]],'[1]Product overview'!$B:$P,8,FALSE))</f>
        <v/>
      </c>
      <c r="I527" s="2" t="str">
        <f>IF(Tabel1[[#This Row],[ID'#]]="","",+VLOOKUP(Tabel1[[#This Row],[ID'#]],'[1]Product overview'!$B:$P,9,FALSE))</f>
        <v/>
      </c>
      <c r="J527" s="2" t="str">
        <f>IF(Tabel1[[#This Row],[ID'#]]="","",+VLOOKUP(Tabel1[[#This Row],[ID'#]],'[1]Product overview'!$B:$P,10,FALSE))</f>
        <v/>
      </c>
      <c r="K527" s="2" t="str">
        <f>IF(Tabel1[[#This Row],[ID'#]]="","",+VLOOKUP(Tabel1[[#This Row],[ID'#]],'[1]Product overview'!$B:$P,11,FALSE))</f>
        <v/>
      </c>
      <c r="L527" s="2" t="str">
        <f>IF(Tabel1[[#This Row],[ID'#]]="","",+VLOOKUP(Tabel1[[#This Row],[ID'#]],'[1]Product overview'!$B:$P,12,FALSE))</f>
        <v/>
      </c>
      <c r="M527" s="2" t="str">
        <f>IF(Tabel1[[#This Row],[ID'#]]="","",+VLOOKUP(Tabel1[[#This Row],[ID'#]],'[1]Product overview'!$B:$P,13,FALSE))</f>
        <v/>
      </c>
      <c r="N527" s="2" t="str">
        <f>IF(Tabel1[[#This Row],[ID'#]]="","",+VLOOKUP(Tabel1[[#This Row],[ID'#]],'[1]Product overview'!$B:$P,14,FALSE))</f>
        <v/>
      </c>
      <c r="O527" s="2" t="str">
        <f>IF(Tabel1[[#This Row],[ID'#]]="","",+VLOOKUP(Tabel1[[#This Row],[ID'#]],'[1]Product overview'!$B:$P,15,FALSE))</f>
        <v/>
      </c>
    </row>
    <row r="528" spans="1:15">
      <c r="A528" s="98"/>
      <c r="B528" s="98"/>
      <c r="C528" s="119"/>
      <c r="D528" s="98"/>
      <c r="E528" s="98"/>
      <c r="F528" s="98" t="str">
        <f>IF(Tabel1[[#This Row],[ID'#]]="","",+VLOOKUP(Tabel1[[#This Row],[ID'#]],'[1]Product overview'!$B:$P,2,FALSE))</f>
        <v/>
      </c>
      <c r="G528" s="2" t="str">
        <f>IF(Tabel1[[#This Row],[ID'#]]="","",+VLOOKUP(Tabel1[[#This Row],[ID'#]],'[1]Product overview'!$B:$P,5,FALSE))</f>
        <v/>
      </c>
      <c r="H528" s="2" t="str">
        <f>IF(Tabel1[[#This Row],[ID'#]]="","",+VLOOKUP(Tabel1[[#This Row],[ID'#]],'[1]Product overview'!$B:$P,8,FALSE))</f>
        <v/>
      </c>
      <c r="I528" s="2" t="str">
        <f>IF(Tabel1[[#This Row],[ID'#]]="","",+VLOOKUP(Tabel1[[#This Row],[ID'#]],'[1]Product overview'!$B:$P,9,FALSE))</f>
        <v/>
      </c>
      <c r="J528" s="2" t="str">
        <f>IF(Tabel1[[#This Row],[ID'#]]="","",+VLOOKUP(Tabel1[[#This Row],[ID'#]],'[1]Product overview'!$B:$P,10,FALSE))</f>
        <v/>
      </c>
      <c r="K528" s="2" t="str">
        <f>IF(Tabel1[[#This Row],[ID'#]]="","",+VLOOKUP(Tabel1[[#This Row],[ID'#]],'[1]Product overview'!$B:$P,11,FALSE))</f>
        <v/>
      </c>
      <c r="L528" s="2" t="str">
        <f>IF(Tabel1[[#This Row],[ID'#]]="","",+VLOOKUP(Tabel1[[#This Row],[ID'#]],'[1]Product overview'!$B:$P,12,FALSE))</f>
        <v/>
      </c>
      <c r="M528" s="2" t="str">
        <f>IF(Tabel1[[#This Row],[ID'#]]="","",+VLOOKUP(Tabel1[[#This Row],[ID'#]],'[1]Product overview'!$B:$P,13,FALSE))</f>
        <v/>
      </c>
      <c r="N528" s="2" t="str">
        <f>IF(Tabel1[[#This Row],[ID'#]]="","",+VLOOKUP(Tabel1[[#This Row],[ID'#]],'[1]Product overview'!$B:$P,14,FALSE))</f>
        <v/>
      </c>
      <c r="O528" s="2" t="str">
        <f>IF(Tabel1[[#This Row],[ID'#]]="","",+VLOOKUP(Tabel1[[#This Row],[ID'#]],'[1]Product overview'!$B:$P,15,FALSE))</f>
        <v/>
      </c>
    </row>
    <row r="529" spans="1:15">
      <c r="A529" s="98"/>
      <c r="B529" s="98"/>
      <c r="C529" s="119"/>
      <c r="D529" s="98"/>
      <c r="E529" s="98"/>
      <c r="F529" s="98" t="str">
        <f>IF(Tabel1[[#This Row],[ID'#]]="","",+VLOOKUP(Tabel1[[#This Row],[ID'#]],'[1]Product overview'!$B:$P,2,FALSE))</f>
        <v/>
      </c>
      <c r="G529" s="2" t="str">
        <f>IF(Tabel1[[#This Row],[ID'#]]="","",+VLOOKUP(Tabel1[[#This Row],[ID'#]],'[1]Product overview'!$B:$P,5,FALSE))</f>
        <v/>
      </c>
      <c r="H529" s="2" t="str">
        <f>IF(Tabel1[[#This Row],[ID'#]]="","",+VLOOKUP(Tabel1[[#This Row],[ID'#]],'[1]Product overview'!$B:$P,8,FALSE))</f>
        <v/>
      </c>
      <c r="I529" s="2" t="str">
        <f>IF(Tabel1[[#This Row],[ID'#]]="","",+VLOOKUP(Tabel1[[#This Row],[ID'#]],'[1]Product overview'!$B:$P,9,FALSE))</f>
        <v/>
      </c>
      <c r="J529" s="2" t="str">
        <f>IF(Tabel1[[#This Row],[ID'#]]="","",+VLOOKUP(Tabel1[[#This Row],[ID'#]],'[1]Product overview'!$B:$P,10,FALSE))</f>
        <v/>
      </c>
      <c r="K529" s="2" t="str">
        <f>IF(Tabel1[[#This Row],[ID'#]]="","",+VLOOKUP(Tabel1[[#This Row],[ID'#]],'[1]Product overview'!$B:$P,11,FALSE))</f>
        <v/>
      </c>
      <c r="L529" s="2" t="str">
        <f>IF(Tabel1[[#This Row],[ID'#]]="","",+VLOOKUP(Tabel1[[#This Row],[ID'#]],'[1]Product overview'!$B:$P,12,FALSE))</f>
        <v/>
      </c>
      <c r="M529" s="2" t="str">
        <f>IF(Tabel1[[#This Row],[ID'#]]="","",+VLOOKUP(Tabel1[[#This Row],[ID'#]],'[1]Product overview'!$B:$P,13,FALSE))</f>
        <v/>
      </c>
      <c r="N529" s="2" t="str">
        <f>IF(Tabel1[[#This Row],[ID'#]]="","",+VLOOKUP(Tabel1[[#This Row],[ID'#]],'[1]Product overview'!$B:$P,14,FALSE))</f>
        <v/>
      </c>
      <c r="O529" s="2" t="str">
        <f>IF(Tabel1[[#This Row],[ID'#]]="","",+VLOOKUP(Tabel1[[#This Row],[ID'#]],'[1]Product overview'!$B:$P,15,FALSE))</f>
        <v/>
      </c>
    </row>
    <row r="530" spans="1:15">
      <c r="A530" s="98"/>
      <c r="B530" s="98"/>
      <c r="C530" s="119"/>
      <c r="D530" s="98"/>
      <c r="E530" s="98"/>
      <c r="F530" s="98" t="str">
        <f>IF(Tabel1[[#This Row],[ID'#]]="","",+VLOOKUP(Tabel1[[#This Row],[ID'#]],'[1]Product overview'!$B:$P,2,FALSE))</f>
        <v/>
      </c>
      <c r="G530" s="2" t="str">
        <f>IF(Tabel1[[#This Row],[ID'#]]="","",+VLOOKUP(Tabel1[[#This Row],[ID'#]],'[1]Product overview'!$B:$P,5,FALSE))</f>
        <v/>
      </c>
      <c r="H530" s="2" t="str">
        <f>IF(Tabel1[[#This Row],[ID'#]]="","",+VLOOKUP(Tabel1[[#This Row],[ID'#]],'[1]Product overview'!$B:$P,8,FALSE))</f>
        <v/>
      </c>
      <c r="I530" s="2" t="str">
        <f>IF(Tabel1[[#This Row],[ID'#]]="","",+VLOOKUP(Tabel1[[#This Row],[ID'#]],'[1]Product overview'!$B:$P,9,FALSE))</f>
        <v/>
      </c>
      <c r="J530" s="2" t="str">
        <f>IF(Tabel1[[#This Row],[ID'#]]="","",+VLOOKUP(Tabel1[[#This Row],[ID'#]],'[1]Product overview'!$B:$P,10,FALSE))</f>
        <v/>
      </c>
      <c r="K530" s="2" t="str">
        <f>IF(Tabel1[[#This Row],[ID'#]]="","",+VLOOKUP(Tabel1[[#This Row],[ID'#]],'[1]Product overview'!$B:$P,11,FALSE))</f>
        <v/>
      </c>
      <c r="L530" s="2" t="str">
        <f>IF(Tabel1[[#This Row],[ID'#]]="","",+VLOOKUP(Tabel1[[#This Row],[ID'#]],'[1]Product overview'!$B:$P,12,FALSE))</f>
        <v/>
      </c>
      <c r="M530" s="2" t="str">
        <f>IF(Tabel1[[#This Row],[ID'#]]="","",+VLOOKUP(Tabel1[[#This Row],[ID'#]],'[1]Product overview'!$B:$P,13,FALSE))</f>
        <v/>
      </c>
      <c r="N530" s="2" t="str">
        <f>IF(Tabel1[[#This Row],[ID'#]]="","",+VLOOKUP(Tabel1[[#This Row],[ID'#]],'[1]Product overview'!$B:$P,14,FALSE))</f>
        <v/>
      </c>
      <c r="O530" s="2" t="str">
        <f>IF(Tabel1[[#This Row],[ID'#]]="","",+VLOOKUP(Tabel1[[#This Row],[ID'#]],'[1]Product overview'!$B:$P,15,FALSE))</f>
        <v/>
      </c>
    </row>
    <row r="531" spans="1:15">
      <c r="A531" s="98"/>
      <c r="B531" s="98"/>
      <c r="C531" s="119"/>
      <c r="D531" s="98"/>
      <c r="E531" s="98"/>
      <c r="F531" s="98" t="str">
        <f>IF(Tabel1[[#This Row],[ID'#]]="","",+VLOOKUP(Tabel1[[#This Row],[ID'#]],'[1]Product overview'!$B:$P,2,FALSE))</f>
        <v/>
      </c>
      <c r="G531" s="2" t="str">
        <f>IF(Tabel1[[#This Row],[ID'#]]="","",+VLOOKUP(Tabel1[[#This Row],[ID'#]],'[1]Product overview'!$B:$P,5,FALSE))</f>
        <v/>
      </c>
      <c r="H531" s="2" t="str">
        <f>IF(Tabel1[[#This Row],[ID'#]]="","",+VLOOKUP(Tabel1[[#This Row],[ID'#]],'[1]Product overview'!$B:$P,8,FALSE))</f>
        <v/>
      </c>
      <c r="I531" s="2" t="str">
        <f>IF(Tabel1[[#This Row],[ID'#]]="","",+VLOOKUP(Tabel1[[#This Row],[ID'#]],'[1]Product overview'!$B:$P,9,FALSE))</f>
        <v/>
      </c>
      <c r="J531" s="2" t="str">
        <f>IF(Tabel1[[#This Row],[ID'#]]="","",+VLOOKUP(Tabel1[[#This Row],[ID'#]],'[1]Product overview'!$B:$P,10,FALSE))</f>
        <v/>
      </c>
      <c r="K531" s="2" t="str">
        <f>IF(Tabel1[[#This Row],[ID'#]]="","",+VLOOKUP(Tabel1[[#This Row],[ID'#]],'[1]Product overview'!$B:$P,11,FALSE))</f>
        <v/>
      </c>
      <c r="L531" s="2" t="str">
        <f>IF(Tabel1[[#This Row],[ID'#]]="","",+VLOOKUP(Tabel1[[#This Row],[ID'#]],'[1]Product overview'!$B:$P,12,FALSE))</f>
        <v/>
      </c>
      <c r="M531" s="2" t="str">
        <f>IF(Tabel1[[#This Row],[ID'#]]="","",+VLOOKUP(Tabel1[[#This Row],[ID'#]],'[1]Product overview'!$B:$P,13,FALSE))</f>
        <v/>
      </c>
      <c r="N531" s="2" t="str">
        <f>IF(Tabel1[[#This Row],[ID'#]]="","",+VLOOKUP(Tabel1[[#This Row],[ID'#]],'[1]Product overview'!$B:$P,14,FALSE))</f>
        <v/>
      </c>
      <c r="O531" s="2" t="str">
        <f>IF(Tabel1[[#This Row],[ID'#]]="","",+VLOOKUP(Tabel1[[#This Row],[ID'#]],'[1]Product overview'!$B:$P,15,FALSE))</f>
        <v/>
      </c>
    </row>
    <row r="532" spans="1:15">
      <c r="A532" s="98"/>
      <c r="B532" s="98"/>
      <c r="C532" s="119"/>
      <c r="D532" s="98"/>
      <c r="E532" s="98"/>
      <c r="F532" s="98" t="str">
        <f>IF(Tabel1[[#This Row],[ID'#]]="","",+VLOOKUP(Tabel1[[#This Row],[ID'#]],'[1]Product overview'!$B:$P,2,FALSE))</f>
        <v/>
      </c>
      <c r="G532" s="2" t="str">
        <f>IF(Tabel1[[#This Row],[ID'#]]="","",+VLOOKUP(Tabel1[[#This Row],[ID'#]],'[1]Product overview'!$B:$P,5,FALSE))</f>
        <v/>
      </c>
      <c r="H532" s="2" t="str">
        <f>IF(Tabel1[[#This Row],[ID'#]]="","",+VLOOKUP(Tabel1[[#This Row],[ID'#]],'[1]Product overview'!$B:$P,8,FALSE))</f>
        <v/>
      </c>
      <c r="I532" s="2" t="str">
        <f>IF(Tabel1[[#This Row],[ID'#]]="","",+VLOOKUP(Tabel1[[#This Row],[ID'#]],'[1]Product overview'!$B:$P,9,FALSE))</f>
        <v/>
      </c>
      <c r="J532" s="2" t="str">
        <f>IF(Tabel1[[#This Row],[ID'#]]="","",+VLOOKUP(Tabel1[[#This Row],[ID'#]],'[1]Product overview'!$B:$P,10,FALSE))</f>
        <v/>
      </c>
      <c r="K532" s="2" t="str">
        <f>IF(Tabel1[[#This Row],[ID'#]]="","",+VLOOKUP(Tabel1[[#This Row],[ID'#]],'[1]Product overview'!$B:$P,11,FALSE))</f>
        <v/>
      </c>
      <c r="L532" s="2" t="str">
        <f>IF(Tabel1[[#This Row],[ID'#]]="","",+VLOOKUP(Tabel1[[#This Row],[ID'#]],'[1]Product overview'!$B:$P,12,FALSE))</f>
        <v/>
      </c>
      <c r="M532" s="2" t="str">
        <f>IF(Tabel1[[#This Row],[ID'#]]="","",+VLOOKUP(Tabel1[[#This Row],[ID'#]],'[1]Product overview'!$B:$P,13,FALSE))</f>
        <v/>
      </c>
      <c r="N532" s="2" t="str">
        <f>IF(Tabel1[[#This Row],[ID'#]]="","",+VLOOKUP(Tabel1[[#This Row],[ID'#]],'[1]Product overview'!$B:$P,14,FALSE))</f>
        <v/>
      </c>
      <c r="O532" s="2" t="str">
        <f>IF(Tabel1[[#This Row],[ID'#]]="","",+VLOOKUP(Tabel1[[#This Row],[ID'#]],'[1]Product overview'!$B:$P,15,FALSE))</f>
        <v/>
      </c>
    </row>
    <row r="533" spans="1:15">
      <c r="A533" s="98"/>
      <c r="B533" s="98"/>
      <c r="C533" s="119"/>
      <c r="D533" s="98"/>
      <c r="E533" s="98"/>
      <c r="F533" s="98" t="str">
        <f>IF(Tabel1[[#This Row],[ID'#]]="","",+VLOOKUP(Tabel1[[#This Row],[ID'#]],'[1]Product overview'!$B:$P,2,FALSE))</f>
        <v/>
      </c>
      <c r="G533" s="2" t="str">
        <f>IF(Tabel1[[#This Row],[ID'#]]="","",+VLOOKUP(Tabel1[[#This Row],[ID'#]],'[1]Product overview'!$B:$P,5,FALSE))</f>
        <v/>
      </c>
      <c r="H533" s="2" t="str">
        <f>IF(Tabel1[[#This Row],[ID'#]]="","",+VLOOKUP(Tabel1[[#This Row],[ID'#]],'[1]Product overview'!$B:$P,8,FALSE))</f>
        <v/>
      </c>
      <c r="I533" s="2" t="str">
        <f>IF(Tabel1[[#This Row],[ID'#]]="","",+VLOOKUP(Tabel1[[#This Row],[ID'#]],'[1]Product overview'!$B:$P,9,FALSE))</f>
        <v/>
      </c>
      <c r="J533" s="2" t="str">
        <f>IF(Tabel1[[#This Row],[ID'#]]="","",+VLOOKUP(Tabel1[[#This Row],[ID'#]],'[1]Product overview'!$B:$P,10,FALSE))</f>
        <v/>
      </c>
      <c r="K533" s="2" t="str">
        <f>IF(Tabel1[[#This Row],[ID'#]]="","",+VLOOKUP(Tabel1[[#This Row],[ID'#]],'[1]Product overview'!$B:$P,11,FALSE))</f>
        <v/>
      </c>
      <c r="L533" s="2" t="str">
        <f>IF(Tabel1[[#This Row],[ID'#]]="","",+VLOOKUP(Tabel1[[#This Row],[ID'#]],'[1]Product overview'!$B:$P,12,FALSE))</f>
        <v/>
      </c>
      <c r="M533" s="2" t="str">
        <f>IF(Tabel1[[#This Row],[ID'#]]="","",+VLOOKUP(Tabel1[[#This Row],[ID'#]],'[1]Product overview'!$B:$P,13,FALSE))</f>
        <v/>
      </c>
      <c r="N533" s="2" t="str">
        <f>IF(Tabel1[[#This Row],[ID'#]]="","",+VLOOKUP(Tabel1[[#This Row],[ID'#]],'[1]Product overview'!$B:$P,14,FALSE))</f>
        <v/>
      </c>
      <c r="O533" s="2" t="str">
        <f>IF(Tabel1[[#This Row],[ID'#]]="","",+VLOOKUP(Tabel1[[#This Row],[ID'#]],'[1]Product overview'!$B:$P,15,FALSE))</f>
        <v/>
      </c>
    </row>
    <row r="534" spans="1:15">
      <c r="A534" s="98"/>
      <c r="B534" s="98"/>
      <c r="C534" s="119"/>
      <c r="D534" s="98"/>
      <c r="E534" s="98"/>
      <c r="F534" s="98" t="str">
        <f>IF(Tabel1[[#This Row],[ID'#]]="","",+VLOOKUP(Tabel1[[#This Row],[ID'#]],'[1]Product overview'!$B:$P,2,FALSE))</f>
        <v/>
      </c>
      <c r="G534" s="2" t="str">
        <f>IF(Tabel1[[#This Row],[ID'#]]="","",+VLOOKUP(Tabel1[[#This Row],[ID'#]],'[1]Product overview'!$B:$P,5,FALSE))</f>
        <v/>
      </c>
      <c r="H534" s="2" t="str">
        <f>IF(Tabel1[[#This Row],[ID'#]]="","",+VLOOKUP(Tabel1[[#This Row],[ID'#]],'[1]Product overview'!$B:$P,8,FALSE))</f>
        <v/>
      </c>
      <c r="I534" s="2" t="str">
        <f>IF(Tabel1[[#This Row],[ID'#]]="","",+VLOOKUP(Tabel1[[#This Row],[ID'#]],'[1]Product overview'!$B:$P,9,FALSE))</f>
        <v/>
      </c>
      <c r="J534" s="2" t="str">
        <f>IF(Tabel1[[#This Row],[ID'#]]="","",+VLOOKUP(Tabel1[[#This Row],[ID'#]],'[1]Product overview'!$B:$P,10,FALSE))</f>
        <v/>
      </c>
      <c r="K534" s="2" t="str">
        <f>IF(Tabel1[[#This Row],[ID'#]]="","",+VLOOKUP(Tabel1[[#This Row],[ID'#]],'[1]Product overview'!$B:$P,11,FALSE))</f>
        <v/>
      </c>
      <c r="L534" s="2" t="str">
        <f>IF(Tabel1[[#This Row],[ID'#]]="","",+VLOOKUP(Tabel1[[#This Row],[ID'#]],'[1]Product overview'!$B:$P,12,FALSE))</f>
        <v/>
      </c>
      <c r="M534" s="2" t="str">
        <f>IF(Tabel1[[#This Row],[ID'#]]="","",+VLOOKUP(Tabel1[[#This Row],[ID'#]],'[1]Product overview'!$B:$P,13,FALSE))</f>
        <v/>
      </c>
      <c r="N534" s="2" t="str">
        <f>IF(Tabel1[[#This Row],[ID'#]]="","",+VLOOKUP(Tabel1[[#This Row],[ID'#]],'[1]Product overview'!$B:$P,14,FALSE))</f>
        <v/>
      </c>
      <c r="O534" s="2" t="str">
        <f>IF(Tabel1[[#This Row],[ID'#]]="","",+VLOOKUP(Tabel1[[#This Row],[ID'#]],'[1]Product overview'!$B:$P,15,FALSE))</f>
        <v/>
      </c>
    </row>
    <row r="535" spans="1:15">
      <c r="A535" s="98"/>
      <c r="B535" s="98"/>
      <c r="C535" s="119"/>
      <c r="D535" s="98"/>
      <c r="E535" s="98"/>
      <c r="F535" s="98" t="str">
        <f>IF(Tabel1[[#This Row],[ID'#]]="","",+VLOOKUP(Tabel1[[#This Row],[ID'#]],'[1]Product overview'!$B:$P,2,FALSE))</f>
        <v/>
      </c>
      <c r="G535" s="2" t="str">
        <f>IF(Tabel1[[#This Row],[ID'#]]="","",+VLOOKUP(Tabel1[[#This Row],[ID'#]],'[1]Product overview'!$B:$P,5,FALSE))</f>
        <v/>
      </c>
      <c r="H535" s="2" t="str">
        <f>IF(Tabel1[[#This Row],[ID'#]]="","",+VLOOKUP(Tabel1[[#This Row],[ID'#]],'[1]Product overview'!$B:$P,8,FALSE))</f>
        <v/>
      </c>
      <c r="I535" s="2" t="str">
        <f>IF(Tabel1[[#This Row],[ID'#]]="","",+VLOOKUP(Tabel1[[#This Row],[ID'#]],'[1]Product overview'!$B:$P,9,FALSE))</f>
        <v/>
      </c>
      <c r="J535" s="2" t="str">
        <f>IF(Tabel1[[#This Row],[ID'#]]="","",+VLOOKUP(Tabel1[[#This Row],[ID'#]],'[1]Product overview'!$B:$P,10,FALSE))</f>
        <v/>
      </c>
      <c r="K535" s="2" t="str">
        <f>IF(Tabel1[[#This Row],[ID'#]]="","",+VLOOKUP(Tabel1[[#This Row],[ID'#]],'[1]Product overview'!$B:$P,11,FALSE))</f>
        <v/>
      </c>
      <c r="L535" s="2" t="str">
        <f>IF(Tabel1[[#This Row],[ID'#]]="","",+VLOOKUP(Tabel1[[#This Row],[ID'#]],'[1]Product overview'!$B:$P,12,FALSE))</f>
        <v/>
      </c>
      <c r="M535" s="2" t="str">
        <f>IF(Tabel1[[#This Row],[ID'#]]="","",+VLOOKUP(Tabel1[[#This Row],[ID'#]],'[1]Product overview'!$B:$P,13,FALSE))</f>
        <v/>
      </c>
      <c r="N535" s="2" t="str">
        <f>IF(Tabel1[[#This Row],[ID'#]]="","",+VLOOKUP(Tabel1[[#This Row],[ID'#]],'[1]Product overview'!$B:$P,14,FALSE))</f>
        <v/>
      </c>
      <c r="O535" s="2" t="str">
        <f>IF(Tabel1[[#This Row],[ID'#]]="","",+VLOOKUP(Tabel1[[#This Row],[ID'#]],'[1]Product overview'!$B:$P,15,FALSE))</f>
        <v/>
      </c>
    </row>
    <row r="536" spans="1:15">
      <c r="A536" s="98"/>
      <c r="B536" s="98"/>
      <c r="C536" s="119"/>
      <c r="D536" s="98"/>
      <c r="E536" s="98"/>
      <c r="F536" s="98" t="str">
        <f>IF(Tabel1[[#This Row],[ID'#]]="","",+VLOOKUP(Tabel1[[#This Row],[ID'#]],'[1]Product overview'!$B:$P,2,FALSE))</f>
        <v/>
      </c>
      <c r="G536" s="2" t="str">
        <f>IF(Tabel1[[#This Row],[ID'#]]="","",+VLOOKUP(Tabel1[[#This Row],[ID'#]],'[1]Product overview'!$B:$P,5,FALSE))</f>
        <v/>
      </c>
      <c r="H536" s="2" t="str">
        <f>IF(Tabel1[[#This Row],[ID'#]]="","",+VLOOKUP(Tabel1[[#This Row],[ID'#]],'[1]Product overview'!$B:$P,8,FALSE))</f>
        <v/>
      </c>
      <c r="I536" s="2" t="str">
        <f>IF(Tabel1[[#This Row],[ID'#]]="","",+VLOOKUP(Tabel1[[#This Row],[ID'#]],'[1]Product overview'!$B:$P,9,FALSE))</f>
        <v/>
      </c>
      <c r="J536" s="2" t="str">
        <f>IF(Tabel1[[#This Row],[ID'#]]="","",+VLOOKUP(Tabel1[[#This Row],[ID'#]],'[1]Product overview'!$B:$P,10,FALSE))</f>
        <v/>
      </c>
      <c r="K536" s="2" t="str">
        <f>IF(Tabel1[[#This Row],[ID'#]]="","",+VLOOKUP(Tabel1[[#This Row],[ID'#]],'[1]Product overview'!$B:$P,11,FALSE))</f>
        <v/>
      </c>
      <c r="L536" s="2" t="str">
        <f>IF(Tabel1[[#This Row],[ID'#]]="","",+VLOOKUP(Tabel1[[#This Row],[ID'#]],'[1]Product overview'!$B:$P,12,FALSE))</f>
        <v/>
      </c>
      <c r="M536" s="2" t="str">
        <f>IF(Tabel1[[#This Row],[ID'#]]="","",+VLOOKUP(Tabel1[[#This Row],[ID'#]],'[1]Product overview'!$B:$P,13,FALSE))</f>
        <v/>
      </c>
      <c r="N536" s="2" t="str">
        <f>IF(Tabel1[[#This Row],[ID'#]]="","",+VLOOKUP(Tabel1[[#This Row],[ID'#]],'[1]Product overview'!$B:$P,14,FALSE))</f>
        <v/>
      </c>
      <c r="O536" s="2" t="str">
        <f>IF(Tabel1[[#This Row],[ID'#]]="","",+VLOOKUP(Tabel1[[#This Row],[ID'#]],'[1]Product overview'!$B:$P,15,FALSE))</f>
        <v/>
      </c>
    </row>
    <row r="537" spans="1:15">
      <c r="A537" s="98"/>
      <c r="B537" s="98"/>
      <c r="C537" s="119"/>
      <c r="D537" s="98"/>
      <c r="E537" s="98"/>
      <c r="F537" s="98" t="str">
        <f>IF(Tabel1[[#This Row],[ID'#]]="","",+VLOOKUP(Tabel1[[#This Row],[ID'#]],'[1]Product overview'!$B:$P,2,FALSE))</f>
        <v/>
      </c>
      <c r="G537" s="2" t="str">
        <f>IF(Tabel1[[#This Row],[ID'#]]="","",+VLOOKUP(Tabel1[[#This Row],[ID'#]],'[1]Product overview'!$B:$P,5,FALSE))</f>
        <v/>
      </c>
      <c r="H537" s="2" t="str">
        <f>IF(Tabel1[[#This Row],[ID'#]]="","",+VLOOKUP(Tabel1[[#This Row],[ID'#]],'[1]Product overview'!$B:$P,8,FALSE))</f>
        <v/>
      </c>
      <c r="I537" s="2" t="str">
        <f>IF(Tabel1[[#This Row],[ID'#]]="","",+VLOOKUP(Tabel1[[#This Row],[ID'#]],'[1]Product overview'!$B:$P,9,FALSE))</f>
        <v/>
      </c>
      <c r="J537" s="2" t="str">
        <f>IF(Tabel1[[#This Row],[ID'#]]="","",+VLOOKUP(Tabel1[[#This Row],[ID'#]],'[1]Product overview'!$B:$P,10,FALSE))</f>
        <v/>
      </c>
      <c r="K537" s="2" t="str">
        <f>IF(Tabel1[[#This Row],[ID'#]]="","",+VLOOKUP(Tabel1[[#This Row],[ID'#]],'[1]Product overview'!$B:$P,11,FALSE))</f>
        <v/>
      </c>
      <c r="L537" s="2" t="str">
        <f>IF(Tabel1[[#This Row],[ID'#]]="","",+VLOOKUP(Tabel1[[#This Row],[ID'#]],'[1]Product overview'!$B:$P,12,FALSE))</f>
        <v/>
      </c>
      <c r="M537" s="2" t="str">
        <f>IF(Tabel1[[#This Row],[ID'#]]="","",+VLOOKUP(Tabel1[[#This Row],[ID'#]],'[1]Product overview'!$B:$P,13,FALSE))</f>
        <v/>
      </c>
      <c r="N537" s="2" t="str">
        <f>IF(Tabel1[[#This Row],[ID'#]]="","",+VLOOKUP(Tabel1[[#This Row],[ID'#]],'[1]Product overview'!$B:$P,14,FALSE))</f>
        <v/>
      </c>
      <c r="O537" s="2" t="str">
        <f>IF(Tabel1[[#This Row],[ID'#]]="","",+VLOOKUP(Tabel1[[#This Row],[ID'#]],'[1]Product overview'!$B:$P,15,FALSE))</f>
        <v/>
      </c>
    </row>
    <row r="538" spans="1:15">
      <c r="A538" s="98"/>
      <c r="B538" s="98"/>
      <c r="C538" s="119"/>
      <c r="D538" s="98"/>
      <c r="E538" s="98"/>
      <c r="F538" s="98" t="str">
        <f>IF(Tabel1[[#This Row],[ID'#]]="","",+VLOOKUP(Tabel1[[#This Row],[ID'#]],'[1]Product overview'!$B:$P,2,FALSE))</f>
        <v/>
      </c>
      <c r="G538" s="2" t="str">
        <f>IF(Tabel1[[#This Row],[ID'#]]="","",+VLOOKUP(Tabel1[[#This Row],[ID'#]],'[1]Product overview'!$B:$P,5,FALSE))</f>
        <v/>
      </c>
      <c r="H538" s="2" t="str">
        <f>IF(Tabel1[[#This Row],[ID'#]]="","",+VLOOKUP(Tabel1[[#This Row],[ID'#]],'[1]Product overview'!$B:$P,8,FALSE))</f>
        <v/>
      </c>
      <c r="I538" s="2" t="str">
        <f>IF(Tabel1[[#This Row],[ID'#]]="","",+VLOOKUP(Tabel1[[#This Row],[ID'#]],'[1]Product overview'!$B:$P,9,FALSE))</f>
        <v/>
      </c>
      <c r="J538" s="2" t="str">
        <f>IF(Tabel1[[#This Row],[ID'#]]="","",+VLOOKUP(Tabel1[[#This Row],[ID'#]],'[1]Product overview'!$B:$P,10,FALSE))</f>
        <v/>
      </c>
      <c r="K538" s="2" t="str">
        <f>IF(Tabel1[[#This Row],[ID'#]]="","",+VLOOKUP(Tabel1[[#This Row],[ID'#]],'[1]Product overview'!$B:$P,11,FALSE))</f>
        <v/>
      </c>
      <c r="L538" s="2" t="str">
        <f>IF(Tabel1[[#This Row],[ID'#]]="","",+VLOOKUP(Tabel1[[#This Row],[ID'#]],'[1]Product overview'!$B:$P,12,FALSE))</f>
        <v/>
      </c>
      <c r="M538" s="2" t="str">
        <f>IF(Tabel1[[#This Row],[ID'#]]="","",+VLOOKUP(Tabel1[[#This Row],[ID'#]],'[1]Product overview'!$B:$P,13,FALSE))</f>
        <v/>
      </c>
      <c r="N538" s="2" t="str">
        <f>IF(Tabel1[[#This Row],[ID'#]]="","",+VLOOKUP(Tabel1[[#This Row],[ID'#]],'[1]Product overview'!$B:$P,14,FALSE))</f>
        <v/>
      </c>
      <c r="O538" s="2" t="str">
        <f>IF(Tabel1[[#This Row],[ID'#]]="","",+VLOOKUP(Tabel1[[#This Row],[ID'#]],'[1]Product overview'!$B:$P,15,FALSE))</f>
        <v/>
      </c>
    </row>
    <row r="539" spans="1:15">
      <c r="A539" s="98"/>
      <c r="B539" s="98"/>
      <c r="C539" s="119"/>
      <c r="D539" s="98"/>
      <c r="E539" s="98"/>
      <c r="F539" s="98" t="str">
        <f>IF(Tabel1[[#This Row],[ID'#]]="","",+VLOOKUP(Tabel1[[#This Row],[ID'#]],'[1]Product overview'!$B:$P,2,FALSE))</f>
        <v/>
      </c>
      <c r="G539" s="2" t="str">
        <f>IF(Tabel1[[#This Row],[ID'#]]="","",+VLOOKUP(Tabel1[[#This Row],[ID'#]],'[1]Product overview'!$B:$P,5,FALSE))</f>
        <v/>
      </c>
      <c r="H539" s="2" t="str">
        <f>IF(Tabel1[[#This Row],[ID'#]]="","",+VLOOKUP(Tabel1[[#This Row],[ID'#]],'[1]Product overview'!$B:$P,8,FALSE))</f>
        <v/>
      </c>
      <c r="I539" s="2" t="str">
        <f>IF(Tabel1[[#This Row],[ID'#]]="","",+VLOOKUP(Tabel1[[#This Row],[ID'#]],'[1]Product overview'!$B:$P,9,FALSE))</f>
        <v/>
      </c>
      <c r="J539" s="2" t="str">
        <f>IF(Tabel1[[#This Row],[ID'#]]="","",+VLOOKUP(Tabel1[[#This Row],[ID'#]],'[1]Product overview'!$B:$P,10,FALSE))</f>
        <v/>
      </c>
      <c r="K539" s="2" t="str">
        <f>IF(Tabel1[[#This Row],[ID'#]]="","",+VLOOKUP(Tabel1[[#This Row],[ID'#]],'[1]Product overview'!$B:$P,11,FALSE))</f>
        <v/>
      </c>
      <c r="L539" s="2" t="str">
        <f>IF(Tabel1[[#This Row],[ID'#]]="","",+VLOOKUP(Tabel1[[#This Row],[ID'#]],'[1]Product overview'!$B:$P,12,FALSE))</f>
        <v/>
      </c>
      <c r="M539" s="2" t="str">
        <f>IF(Tabel1[[#This Row],[ID'#]]="","",+VLOOKUP(Tabel1[[#This Row],[ID'#]],'[1]Product overview'!$B:$P,13,FALSE))</f>
        <v/>
      </c>
      <c r="N539" s="2" t="str">
        <f>IF(Tabel1[[#This Row],[ID'#]]="","",+VLOOKUP(Tabel1[[#This Row],[ID'#]],'[1]Product overview'!$B:$P,14,FALSE))</f>
        <v/>
      </c>
      <c r="O539" s="2" t="str">
        <f>IF(Tabel1[[#This Row],[ID'#]]="","",+VLOOKUP(Tabel1[[#This Row],[ID'#]],'[1]Product overview'!$B:$P,15,FALSE))</f>
        <v/>
      </c>
    </row>
    <row r="540" spans="1:15">
      <c r="A540" s="98"/>
      <c r="B540" s="98"/>
      <c r="C540" s="119"/>
      <c r="D540" s="98"/>
      <c r="E540" s="98"/>
      <c r="F540" s="98" t="str">
        <f>IF(Tabel1[[#This Row],[ID'#]]="","",+VLOOKUP(Tabel1[[#This Row],[ID'#]],'[1]Product overview'!$B:$P,2,FALSE))</f>
        <v/>
      </c>
      <c r="G540" s="2" t="str">
        <f>IF(Tabel1[[#This Row],[ID'#]]="","",+VLOOKUP(Tabel1[[#This Row],[ID'#]],'[1]Product overview'!$B:$P,5,FALSE))</f>
        <v/>
      </c>
      <c r="H540" s="2" t="str">
        <f>IF(Tabel1[[#This Row],[ID'#]]="","",+VLOOKUP(Tabel1[[#This Row],[ID'#]],'[1]Product overview'!$B:$P,8,FALSE))</f>
        <v/>
      </c>
      <c r="I540" s="2" t="str">
        <f>IF(Tabel1[[#This Row],[ID'#]]="","",+VLOOKUP(Tabel1[[#This Row],[ID'#]],'[1]Product overview'!$B:$P,9,FALSE))</f>
        <v/>
      </c>
      <c r="J540" s="2" t="str">
        <f>IF(Tabel1[[#This Row],[ID'#]]="","",+VLOOKUP(Tabel1[[#This Row],[ID'#]],'[1]Product overview'!$B:$P,10,FALSE))</f>
        <v/>
      </c>
      <c r="K540" s="2" t="str">
        <f>IF(Tabel1[[#This Row],[ID'#]]="","",+VLOOKUP(Tabel1[[#This Row],[ID'#]],'[1]Product overview'!$B:$P,11,FALSE))</f>
        <v/>
      </c>
      <c r="L540" s="2" t="str">
        <f>IF(Tabel1[[#This Row],[ID'#]]="","",+VLOOKUP(Tabel1[[#This Row],[ID'#]],'[1]Product overview'!$B:$P,12,FALSE))</f>
        <v/>
      </c>
      <c r="M540" s="2" t="str">
        <f>IF(Tabel1[[#This Row],[ID'#]]="","",+VLOOKUP(Tabel1[[#This Row],[ID'#]],'[1]Product overview'!$B:$P,13,FALSE))</f>
        <v/>
      </c>
      <c r="N540" s="2" t="str">
        <f>IF(Tabel1[[#This Row],[ID'#]]="","",+VLOOKUP(Tabel1[[#This Row],[ID'#]],'[1]Product overview'!$B:$P,14,FALSE))</f>
        <v/>
      </c>
      <c r="O540" s="2" t="str">
        <f>IF(Tabel1[[#This Row],[ID'#]]="","",+VLOOKUP(Tabel1[[#This Row],[ID'#]],'[1]Product overview'!$B:$P,15,FALSE))</f>
        <v/>
      </c>
    </row>
    <row r="541" spans="1:15">
      <c r="A541" s="98"/>
      <c r="B541" s="98"/>
      <c r="C541" s="119"/>
      <c r="D541" s="98"/>
      <c r="E541" s="98"/>
      <c r="F541" s="98" t="str">
        <f>IF(Tabel1[[#This Row],[ID'#]]="","",+VLOOKUP(Tabel1[[#This Row],[ID'#]],'[1]Product overview'!$B:$P,2,FALSE))</f>
        <v/>
      </c>
      <c r="G541" s="2" t="str">
        <f>IF(Tabel1[[#This Row],[ID'#]]="","",+VLOOKUP(Tabel1[[#This Row],[ID'#]],'[1]Product overview'!$B:$P,5,FALSE))</f>
        <v/>
      </c>
      <c r="H541" s="2" t="str">
        <f>IF(Tabel1[[#This Row],[ID'#]]="","",+VLOOKUP(Tabel1[[#This Row],[ID'#]],'[1]Product overview'!$B:$P,8,FALSE))</f>
        <v/>
      </c>
      <c r="I541" s="2" t="str">
        <f>IF(Tabel1[[#This Row],[ID'#]]="","",+VLOOKUP(Tabel1[[#This Row],[ID'#]],'[1]Product overview'!$B:$P,9,FALSE))</f>
        <v/>
      </c>
      <c r="J541" s="2" t="str">
        <f>IF(Tabel1[[#This Row],[ID'#]]="","",+VLOOKUP(Tabel1[[#This Row],[ID'#]],'[1]Product overview'!$B:$P,10,FALSE))</f>
        <v/>
      </c>
      <c r="K541" s="2" t="str">
        <f>IF(Tabel1[[#This Row],[ID'#]]="","",+VLOOKUP(Tabel1[[#This Row],[ID'#]],'[1]Product overview'!$B:$P,11,FALSE))</f>
        <v/>
      </c>
      <c r="L541" s="2" t="str">
        <f>IF(Tabel1[[#This Row],[ID'#]]="","",+VLOOKUP(Tabel1[[#This Row],[ID'#]],'[1]Product overview'!$B:$P,12,FALSE))</f>
        <v/>
      </c>
      <c r="M541" s="2" t="str">
        <f>IF(Tabel1[[#This Row],[ID'#]]="","",+VLOOKUP(Tabel1[[#This Row],[ID'#]],'[1]Product overview'!$B:$P,13,FALSE))</f>
        <v/>
      </c>
      <c r="N541" s="2" t="str">
        <f>IF(Tabel1[[#This Row],[ID'#]]="","",+VLOOKUP(Tabel1[[#This Row],[ID'#]],'[1]Product overview'!$B:$P,14,FALSE))</f>
        <v/>
      </c>
      <c r="O541" s="2" t="str">
        <f>IF(Tabel1[[#This Row],[ID'#]]="","",+VLOOKUP(Tabel1[[#This Row],[ID'#]],'[1]Product overview'!$B:$P,15,FALSE))</f>
        <v/>
      </c>
    </row>
    <row r="542" spans="1:15">
      <c r="A542" s="98"/>
      <c r="B542" s="98"/>
      <c r="C542" s="119"/>
      <c r="D542" s="98"/>
      <c r="E542" s="98"/>
      <c r="F542" s="98" t="str">
        <f>IF(Tabel1[[#This Row],[ID'#]]="","",+VLOOKUP(Tabel1[[#This Row],[ID'#]],'[1]Product overview'!$B:$P,2,FALSE))</f>
        <v/>
      </c>
      <c r="G542" s="2" t="str">
        <f>IF(Tabel1[[#This Row],[ID'#]]="","",+VLOOKUP(Tabel1[[#This Row],[ID'#]],'[1]Product overview'!$B:$P,5,FALSE))</f>
        <v/>
      </c>
      <c r="H542" s="2" t="str">
        <f>IF(Tabel1[[#This Row],[ID'#]]="","",+VLOOKUP(Tabel1[[#This Row],[ID'#]],'[1]Product overview'!$B:$P,8,FALSE))</f>
        <v/>
      </c>
      <c r="I542" s="2" t="str">
        <f>IF(Tabel1[[#This Row],[ID'#]]="","",+VLOOKUP(Tabel1[[#This Row],[ID'#]],'[1]Product overview'!$B:$P,9,FALSE))</f>
        <v/>
      </c>
      <c r="J542" s="2" t="str">
        <f>IF(Tabel1[[#This Row],[ID'#]]="","",+VLOOKUP(Tabel1[[#This Row],[ID'#]],'[1]Product overview'!$B:$P,10,FALSE))</f>
        <v/>
      </c>
      <c r="K542" s="2" t="str">
        <f>IF(Tabel1[[#This Row],[ID'#]]="","",+VLOOKUP(Tabel1[[#This Row],[ID'#]],'[1]Product overview'!$B:$P,11,FALSE))</f>
        <v/>
      </c>
      <c r="L542" s="2" t="str">
        <f>IF(Tabel1[[#This Row],[ID'#]]="","",+VLOOKUP(Tabel1[[#This Row],[ID'#]],'[1]Product overview'!$B:$P,12,FALSE))</f>
        <v/>
      </c>
      <c r="M542" s="2" t="str">
        <f>IF(Tabel1[[#This Row],[ID'#]]="","",+VLOOKUP(Tabel1[[#This Row],[ID'#]],'[1]Product overview'!$B:$P,13,FALSE))</f>
        <v/>
      </c>
      <c r="N542" s="2" t="str">
        <f>IF(Tabel1[[#This Row],[ID'#]]="","",+VLOOKUP(Tabel1[[#This Row],[ID'#]],'[1]Product overview'!$B:$P,14,FALSE))</f>
        <v/>
      </c>
      <c r="O542" s="2" t="str">
        <f>IF(Tabel1[[#This Row],[ID'#]]="","",+VLOOKUP(Tabel1[[#This Row],[ID'#]],'[1]Product overview'!$B:$P,15,FALSE))</f>
        <v/>
      </c>
    </row>
    <row r="543" spans="1:15">
      <c r="A543" s="98"/>
      <c r="B543" s="98"/>
      <c r="C543" s="119"/>
      <c r="D543" s="98"/>
      <c r="E543" s="98"/>
      <c r="F543" s="98" t="str">
        <f>IF(Tabel1[[#This Row],[ID'#]]="","",+VLOOKUP(Tabel1[[#This Row],[ID'#]],'[1]Product overview'!$B:$P,2,FALSE))</f>
        <v/>
      </c>
      <c r="G543" s="2" t="str">
        <f>IF(Tabel1[[#This Row],[ID'#]]="","",+VLOOKUP(Tabel1[[#This Row],[ID'#]],'[1]Product overview'!$B:$P,5,FALSE))</f>
        <v/>
      </c>
      <c r="H543" s="2" t="str">
        <f>IF(Tabel1[[#This Row],[ID'#]]="","",+VLOOKUP(Tabel1[[#This Row],[ID'#]],'[1]Product overview'!$B:$P,8,FALSE))</f>
        <v/>
      </c>
      <c r="I543" s="2" t="str">
        <f>IF(Tabel1[[#This Row],[ID'#]]="","",+VLOOKUP(Tabel1[[#This Row],[ID'#]],'[1]Product overview'!$B:$P,9,FALSE))</f>
        <v/>
      </c>
      <c r="J543" s="2" t="str">
        <f>IF(Tabel1[[#This Row],[ID'#]]="","",+VLOOKUP(Tabel1[[#This Row],[ID'#]],'[1]Product overview'!$B:$P,10,FALSE))</f>
        <v/>
      </c>
      <c r="K543" s="2" t="str">
        <f>IF(Tabel1[[#This Row],[ID'#]]="","",+VLOOKUP(Tabel1[[#This Row],[ID'#]],'[1]Product overview'!$B:$P,11,FALSE))</f>
        <v/>
      </c>
      <c r="L543" s="2" t="str">
        <f>IF(Tabel1[[#This Row],[ID'#]]="","",+VLOOKUP(Tabel1[[#This Row],[ID'#]],'[1]Product overview'!$B:$P,12,FALSE))</f>
        <v/>
      </c>
      <c r="M543" s="2" t="str">
        <f>IF(Tabel1[[#This Row],[ID'#]]="","",+VLOOKUP(Tabel1[[#This Row],[ID'#]],'[1]Product overview'!$B:$P,13,FALSE))</f>
        <v/>
      </c>
      <c r="N543" s="2" t="str">
        <f>IF(Tabel1[[#This Row],[ID'#]]="","",+VLOOKUP(Tabel1[[#This Row],[ID'#]],'[1]Product overview'!$B:$P,14,FALSE))</f>
        <v/>
      </c>
      <c r="O543" s="2" t="str">
        <f>IF(Tabel1[[#This Row],[ID'#]]="","",+VLOOKUP(Tabel1[[#This Row],[ID'#]],'[1]Product overview'!$B:$P,15,FALSE))</f>
        <v/>
      </c>
    </row>
    <row r="544" spans="1:15">
      <c r="A544" s="98"/>
      <c r="B544" s="98"/>
      <c r="C544" s="119"/>
      <c r="D544" s="98"/>
      <c r="E544" s="98"/>
      <c r="F544" s="98" t="str">
        <f>IF(Tabel1[[#This Row],[ID'#]]="","",+VLOOKUP(Tabel1[[#This Row],[ID'#]],'[1]Product overview'!$B:$P,2,FALSE))</f>
        <v/>
      </c>
      <c r="G544" s="2" t="str">
        <f>IF(Tabel1[[#This Row],[ID'#]]="","",+VLOOKUP(Tabel1[[#This Row],[ID'#]],'[1]Product overview'!$B:$P,5,FALSE))</f>
        <v/>
      </c>
      <c r="H544" s="2" t="str">
        <f>IF(Tabel1[[#This Row],[ID'#]]="","",+VLOOKUP(Tabel1[[#This Row],[ID'#]],'[1]Product overview'!$B:$P,8,FALSE))</f>
        <v/>
      </c>
      <c r="I544" s="2" t="str">
        <f>IF(Tabel1[[#This Row],[ID'#]]="","",+VLOOKUP(Tabel1[[#This Row],[ID'#]],'[1]Product overview'!$B:$P,9,FALSE))</f>
        <v/>
      </c>
      <c r="J544" s="2" t="str">
        <f>IF(Tabel1[[#This Row],[ID'#]]="","",+VLOOKUP(Tabel1[[#This Row],[ID'#]],'[1]Product overview'!$B:$P,10,FALSE))</f>
        <v/>
      </c>
      <c r="K544" s="2" t="str">
        <f>IF(Tabel1[[#This Row],[ID'#]]="","",+VLOOKUP(Tabel1[[#This Row],[ID'#]],'[1]Product overview'!$B:$P,11,FALSE))</f>
        <v/>
      </c>
      <c r="L544" s="2" t="str">
        <f>IF(Tabel1[[#This Row],[ID'#]]="","",+VLOOKUP(Tabel1[[#This Row],[ID'#]],'[1]Product overview'!$B:$P,12,FALSE))</f>
        <v/>
      </c>
      <c r="M544" s="2" t="str">
        <f>IF(Tabel1[[#This Row],[ID'#]]="","",+VLOOKUP(Tabel1[[#This Row],[ID'#]],'[1]Product overview'!$B:$P,13,FALSE))</f>
        <v/>
      </c>
      <c r="N544" s="2" t="str">
        <f>IF(Tabel1[[#This Row],[ID'#]]="","",+VLOOKUP(Tabel1[[#This Row],[ID'#]],'[1]Product overview'!$B:$P,14,FALSE))</f>
        <v/>
      </c>
      <c r="O544" s="2" t="str">
        <f>IF(Tabel1[[#This Row],[ID'#]]="","",+VLOOKUP(Tabel1[[#This Row],[ID'#]],'[1]Product overview'!$B:$P,15,FALSE))</f>
        <v/>
      </c>
    </row>
    <row r="545" spans="1:15">
      <c r="A545" s="98"/>
      <c r="B545" s="98"/>
      <c r="C545" s="119"/>
      <c r="D545" s="98"/>
      <c r="E545" s="98"/>
      <c r="F545" s="98" t="str">
        <f>IF(Tabel1[[#This Row],[ID'#]]="","",+VLOOKUP(Tabel1[[#This Row],[ID'#]],'[1]Product overview'!$B:$P,2,FALSE))</f>
        <v/>
      </c>
      <c r="G545" s="2" t="str">
        <f>IF(Tabel1[[#This Row],[ID'#]]="","",+VLOOKUP(Tabel1[[#This Row],[ID'#]],'[1]Product overview'!$B:$P,5,FALSE))</f>
        <v/>
      </c>
      <c r="H545" s="2" t="str">
        <f>IF(Tabel1[[#This Row],[ID'#]]="","",+VLOOKUP(Tabel1[[#This Row],[ID'#]],'[1]Product overview'!$B:$P,8,FALSE))</f>
        <v/>
      </c>
      <c r="I545" s="2" t="str">
        <f>IF(Tabel1[[#This Row],[ID'#]]="","",+VLOOKUP(Tabel1[[#This Row],[ID'#]],'[1]Product overview'!$B:$P,9,FALSE))</f>
        <v/>
      </c>
      <c r="J545" s="2" t="str">
        <f>IF(Tabel1[[#This Row],[ID'#]]="","",+VLOOKUP(Tabel1[[#This Row],[ID'#]],'[1]Product overview'!$B:$P,10,FALSE))</f>
        <v/>
      </c>
      <c r="K545" s="2" t="str">
        <f>IF(Tabel1[[#This Row],[ID'#]]="","",+VLOOKUP(Tabel1[[#This Row],[ID'#]],'[1]Product overview'!$B:$P,11,FALSE))</f>
        <v/>
      </c>
      <c r="L545" s="2" t="str">
        <f>IF(Tabel1[[#This Row],[ID'#]]="","",+VLOOKUP(Tabel1[[#This Row],[ID'#]],'[1]Product overview'!$B:$P,12,FALSE))</f>
        <v/>
      </c>
      <c r="M545" s="2" t="str">
        <f>IF(Tabel1[[#This Row],[ID'#]]="","",+VLOOKUP(Tabel1[[#This Row],[ID'#]],'[1]Product overview'!$B:$P,13,FALSE))</f>
        <v/>
      </c>
      <c r="N545" s="2" t="str">
        <f>IF(Tabel1[[#This Row],[ID'#]]="","",+VLOOKUP(Tabel1[[#This Row],[ID'#]],'[1]Product overview'!$B:$P,14,FALSE))</f>
        <v/>
      </c>
      <c r="O545" s="2" t="str">
        <f>IF(Tabel1[[#This Row],[ID'#]]="","",+VLOOKUP(Tabel1[[#This Row],[ID'#]],'[1]Product overview'!$B:$P,15,FALSE))</f>
        <v/>
      </c>
    </row>
    <row r="546" spans="1:15">
      <c r="A546" s="98"/>
      <c r="B546" s="98"/>
      <c r="C546" s="119"/>
      <c r="D546" s="98"/>
      <c r="E546" s="98"/>
      <c r="F546" s="98" t="str">
        <f>IF(Tabel1[[#This Row],[ID'#]]="","",+VLOOKUP(Tabel1[[#This Row],[ID'#]],'[1]Product overview'!$B:$P,2,FALSE))</f>
        <v/>
      </c>
      <c r="G546" s="2" t="str">
        <f>IF(Tabel1[[#This Row],[ID'#]]="","",+VLOOKUP(Tabel1[[#This Row],[ID'#]],'[1]Product overview'!$B:$P,5,FALSE))</f>
        <v/>
      </c>
      <c r="H546" s="2" t="str">
        <f>IF(Tabel1[[#This Row],[ID'#]]="","",+VLOOKUP(Tabel1[[#This Row],[ID'#]],'[1]Product overview'!$B:$P,8,FALSE))</f>
        <v/>
      </c>
      <c r="I546" s="2" t="str">
        <f>IF(Tabel1[[#This Row],[ID'#]]="","",+VLOOKUP(Tabel1[[#This Row],[ID'#]],'[1]Product overview'!$B:$P,9,FALSE))</f>
        <v/>
      </c>
      <c r="J546" s="2" t="str">
        <f>IF(Tabel1[[#This Row],[ID'#]]="","",+VLOOKUP(Tabel1[[#This Row],[ID'#]],'[1]Product overview'!$B:$P,10,FALSE))</f>
        <v/>
      </c>
      <c r="K546" s="2" t="str">
        <f>IF(Tabel1[[#This Row],[ID'#]]="","",+VLOOKUP(Tabel1[[#This Row],[ID'#]],'[1]Product overview'!$B:$P,11,FALSE))</f>
        <v/>
      </c>
      <c r="L546" s="2" t="str">
        <f>IF(Tabel1[[#This Row],[ID'#]]="","",+VLOOKUP(Tabel1[[#This Row],[ID'#]],'[1]Product overview'!$B:$P,12,FALSE))</f>
        <v/>
      </c>
      <c r="M546" s="2" t="str">
        <f>IF(Tabel1[[#This Row],[ID'#]]="","",+VLOOKUP(Tabel1[[#This Row],[ID'#]],'[1]Product overview'!$B:$P,13,FALSE))</f>
        <v/>
      </c>
      <c r="N546" s="2" t="str">
        <f>IF(Tabel1[[#This Row],[ID'#]]="","",+VLOOKUP(Tabel1[[#This Row],[ID'#]],'[1]Product overview'!$B:$P,14,FALSE))</f>
        <v/>
      </c>
      <c r="O546" s="2" t="str">
        <f>IF(Tabel1[[#This Row],[ID'#]]="","",+VLOOKUP(Tabel1[[#This Row],[ID'#]],'[1]Product overview'!$B:$P,15,FALSE))</f>
        <v/>
      </c>
    </row>
    <row r="547" spans="1:15">
      <c r="A547" s="98"/>
      <c r="B547" s="98"/>
      <c r="C547" s="119"/>
      <c r="D547" s="98"/>
      <c r="E547" s="98"/>
      <c r="F547" s="98" t="str">
        <f>IF(Tabel1[[#This Row],[ID'#]]="","",+VLOOKUP(Tabel1[[#This Row],[ID'#]],'[1]Product overview'!$B:$P,2,FALSE))</f>
        <v/>
      </c>
      <c r="G547" s="2" t="str">
        <f>IF(Tabel1[[#This Row],[ID'#]]="","",+VLOOKUP(Tabel1[[#This Row],[ID'#]],'[1]Product overview'!$B:$P,5,FALSE))</f>
        <v/>
      </c>
      <c r="H547" s="2" t="str">
        <f>IF(Tabel1[[#This Row],[ID'#]]="","",+VLOOKUP(Tabel1[[#This Row],[ID'#]],'[1]Product overview'!$B:$P,8,FALSE))</f>
        <v/>
      </c>
      <c r="I547" s="2" t="str">
        <f>IF(Tabel1[[#This Row],[ID'#]]="","",+VLOOKUP(Tabel1[[#This Row],[ID'#]],'[1]Product overview'!$B:$P,9,FALSE))</f>
        <v/>
      </c>
      <c r="J547" s="2" t="str">
        <f>IF(Tabel1[[#This Row],[ID'#]]="","",+VLOOKUP(Tabel1[[#This Row],[ID'#]],'[1]Product overview'!$B:$P,10,FALSE))</f>
        <v/>
      </c>
      <c r="K547" s="2" t="str">
        <f>IF(Tabel1[[#This Row],[ID'#]]="","",+VLOOKUP(Tabel1[[#This Row],[ID'#]],'[1]Product overview'!$B:$P,11,FALSE))</f>
        <v/>
      </c>
      <c r="L547" s="2" t="str">
        <f>IF(Tabel1[[#This Row],[ID'#]]="","",+VLOOKUP(Tabel1[[#This Row],[ID'#]],'[1]Product overview'!$B:$P,12,FALSE))</f>
        <v/>
      </c>
      <c r="M547" s="2" t="str">
        <f>IF(Tabel1[[#This Row],[ID'#]]="","",+VLOOKUP(Tabel1[[#This Row],[ID'#]],'[1]Product overview'!$B:$P,13,FALSE))</f>
        <v/>
      </c>
      <c r="N547" s="2" t="str">
        <f>IF(Tabel1[[#This Row],[ID'#]]="","",+VLOOKUP(Tabel1[[#This Row],[ID'#]],'[1]Product overview'!$B:$P,14,FALSE))</f>
        <v/>
      </c>
      <c r="O547" s="2" t="str">
        <f>IF(Tabel1[[#This Row],[ID'#]]="","",+VLOOKUP(Tabel1[[#This Row],[ID'#]],'[1]Product overview'!$B:$P,15,FALSE))</f>
        <v/>
      </c>
    </row>
    <row r="548" spans="1:15">
      <c r="A548" s="98"/>
      <c r="B548" s="98"/>
      <c r="C548" s="119"/>
      <c r="D548" s="98"/>
      <c r="E548" s="98"/>
      <c r="F548" s="98" t="str">
        <f>IF(Tabel1[[#This Row],[ID'#]]="","",+VLOOKUP(Tabel1[[#This Row],[ID'#]],'[1]Product overview'!$B:$P,2,FALSE))</f>
        <v/>
      </c>
      <c r="G548" s="2" t="str">
        <f>IF(Tabel1[[#This Row],[ID'#]]="","",+VLOOKUP(Tabel1[[#This Row],[ID'#]],'[1]Product overview'!$B:$P,5,FALSE))</f>
        <v/>
      </c>
      <c r="H548" s="2" t="str">
        <f>IF(Tabel1[[#This Row],[ID'#]]="","",+VLOOKUP(Tabel1[[#This Row],[ID'#]],'[1]Product overview'!$B:$P,8,FALSE))</f>
        <v/>
      </c>
      <c r="I548" s="2" t="str">
        <f>IF(Tabel1[[#This Row],[ID'#]]="","",+VLOOKUP(Tabel1[[#This Row],[ID'#]],'[1]Product overview'!$B:$P,9,FALSE))</f>
        <v/>
      </c>
      <c r="J548" s="2" t="str">
        <f>IF(Tabel1[[#This Row],[ID'#]]="","",+VLOOKUP(Tabel1[[#This Row],[ID'#]],'[1]Product overview'!$B:$P,10,FALSE))</f>
        <v/>
      </c>
      <c r="K548" s="2" t="str">
        <f>IF(Tabel1[[#This Row],[ID'#]]="","",+VLOOKUP(Tabel1[[#This Row],[ID'#]],'[1]Product overview'!$B:$P,11,FALSE))</f>
        <v/>
      </c>
      <c r="L548" s="2" t="str">
        <f>IF(Tabel1[[#This Row],[ID'#]]="","",+VLOOKUP(Tabel1[[#This Row],[ID'#]],'[1]Product overview'!$B:$P,12,FALSE))</f>
        <v/>
      </c>
      <c r="M548" s="2" t="str">
        <f>IF(Tabel1[[#This Row],[ID'#]]="","",+VLOOKUP(Tabel1[[#This Row],[ID'#]],'[1]Product overview'!$B:$P,13,FALSE))</f>
        <v/>
      </c>
      <c r="N548" s="2" t="str">
        <f>IF(Tabel1[[#This Row],[ID'#]]="","",+VLOOKUP(Tabel1[[#This Row],[ID'#]],'[1]Product overview'!$B:$P,14,FALSE))</f>
        <v/>
      </c>
      <c r="O548" s="2" t="str">
        <f>IF(Tabel1[[#This Row],[ID'#]]="","",+VLOOKUP(Tabel1[[#This Row],[ID'#]],'[1]Product overview'!$B:$P,15,FALSE))</f>
        <v/>
      </c>
    </row>
    <row r="549" spans="1:15">
      <c r="A549" s="98"/>
      <c r="B549" s="98"/>
      <c r="C549" s="119"/>
      <c r="D549" s="98"/>
      <c r="E549" s="98"/>
      <c r="F549" s="98" t="str">
        <f>IF(Tabel1[[#This Row],[ID'#]]="","",+VLOOKUP(Tabel1[[#This Row],[ID'#]],'[1]Product overview'!$B:$P,2,FALSE))</f>
        <v/>
      </c>
      <c r="G549" s="2" t="str">
        <f>IF(Tabel1[[#This Row],[ID'#]]="","",+VLOOKUP(Tabel1[[#This Row],[ID'#]],'[1]Product overview'!$B:$P,5,FALSE))</f>
        <v/>
      </c>
      <c r="H549" s="2" t="str">
        <f>IF(Tabel1[[#This Row],[ID'#]]="","",+VLOOKUP(Tabel1[[#This Row],[ID'#]],'[1]Product overview'!$B:$P,8,FALSE))</f>
        <v/>
      </c>
      <c r="I549" s="2" t="str">
        <f>IF(Tabel1[[#This Row],[ID'#]]="","",+VLOOKUP(Tabel1[[#This Row],[ID'#]],'[1]Product overview'!$B:$P,9,FALSE))</f>
        <v/>
      </c>
      <c r="J549" s="2" t="str">
        <f>IF(Tabel1[[#This Row],[ID'#]]="","",+VLOOKUP(Tabel1[[#This Row],[ID'#]],'[1]Product overview'!$B:$P,10,FALSE))</f>
        <v/>
      </c>
      <c r="K549" s="2" t="str">
        <f>IF(Tabel1[[#This Row],[ID'#]]="","",+VLOOKUP(Tabel1[[#This Row],[ID'#]],'[1]Product overview'!$B:$P,11,FALSE))</f>
        <v/>
      </c>
      <c r="L549" s="2" t="str">
        <f>IF(Tabel1[[#This Row],[ID'#]]="","",+VLOOKUP(Tabel1[[#This Row],[ID'#]],'[1]Product overview'!$B:$P,12,FALSE))</f>
        <v/>
      </c>
      <c r="M549" s="2" t="str">
        <f>IF(Tabel1[[#This Row],[ID'#]]="","",+VLOOKUP(Tabel1[[#This Row],[ID'#]],'[1]Product overview'!$B:$P,13,FALSE))</f>
        <v/>
      </c>
      <c r="N549" s="2" t="str">
        <f>IF(Tabel1[[#This Row],[ID'#]]="","",+VLOOKUP(Tabel1[[#This Row],[ID'#]],'[1]Product overview'!$B:$P,14,FALSE))</f>
        <v/>
      </c>
      <c r="O549" s="2" t="str">
        <f>IF(Tabel1[[#This Row],[ID'#]]="","",+VLOOKUP(Tabel1[[#This Row],[ID'#]],'[1]Product overview'!$B:$P,15,FALSE))</f>
        <v/>
      </c>
    </row>
    <row r="550" spans="1:15">
      <c r="A550" s="98"/>
      <c r="B550" s="98"/>
      <c r="C550" s="119"/>
      <c r="D550" s="98"/>
      <c r="E550" s="98"/>
      <c r="F550" s="98" t="str">
        <f>IF(Tabel1[[#This Row],[ID'#]]="","",+VLOOKUP(Tabel1[[#This Row],[ID'#]],'[1]Product overview'!$B:$P,2,FALSE))</f>
        <v/>
      </c>
      <c r="G550" s="2" t="str">
        <f>IF(Tabel1[[#This Row],[ID'#]]="","",+VLOOKUP(Tabel1[[#This Row],[ID'#]],'[1]Product overview'!$B:$P,5,FALSE))</f>
        <v/>
      </c>
      <c r="H550" s="2" t="str">
        <f>IF(Tabel1[[#This Row],[ID'#]]="","",+VLOOKUP(Tabel1[[#This Row],[ID'#]],'[1]Product overview'!$B:$P,8,FALSE))</f>
        <v/>
      </c>
      <c r="I550" s="2" t="str">
        <f>IF(Tabel1[[#This Row],[ID'#]]="","",+VLOOKUP(Tabel1[[#This Row],[ID'#]],'[1]Product overview'!$B:$P,9,FALSE))</f>
        <v/>
      </c>
      <c r="J550" s="2" t="str">
        <f>IF(Tabel1[[#This Row],[ID'#]]="","",+VLOOKUP(Tabel1[[#This Row],[ID'#]],'[1]Product overview'!$B:$P,10,FALSE))</f>
        <v/>
      </c>
      <c r="K550" s="2" t="str">
        <f>IF(Tabel1[[#This Row],[ID'#]]="","",+VLOOKUP(Tabel1[[#This Row],[ID'#]],'[1]Product overview'!$B:$P,11,FALSE))</f>
        <v/>
      </c>
      <c r="L550" s="2" t="str">
        <f>IF(Tabel1[[#This Row],[ID'#]]="","",+VLOOKUP(Tabel1[[#This Row],[ID'#]],'[1]Product overview'!$B:$P,12,FALSE))</f>
        <v/>
      </c>
      <c r="M550" s="2" t="str">
        <f>IF(Tabel1[[#This Row],[ID'#]]="","",+VLOOKUP(Tabel1[[#This Row],[ID'#]],'[1]Product overview'!$B:$P,13,FALSE))</f>
        <v/>
      </c>
      <c r="N550" s="2" t="str">
        <f>IF(Tabel1[[#This Row],[ID'#]]="","",+VLOOKUP(Tabel1[[#This Row],[ID'#]],'[1]Product overview'!$B:$P,14,FALSE))</f>
        <v/>
      </c>
      <c r="O550" s="2" t="str">
        <f>IF(Tabel1[[#This Row],[ID'#]]="","",+VLOOKUP(Tabel1[[#This Row],[ID'#]],'[1]Product overview'!$B:$P,15,FALSE))</f>
        <v/>
      </c>
    </row>
    <row r="551" spans="1:15">
      <c r="A551" s="98"/>
      <c r="B551" s="98"/>
      <c r="C551" s="119"/>
      <c r="D551" s="98"/>
      <c r="E551" s="98"/>
      <c r="F551" s="98" t="str">
        <f>IF(Tabel1[[#This Row],[ID'#]]="","",+VLOOKUP(Tabel1[[#This Row],[ID'#]],'[1]Product overview'!$B:$P,2,FALSE))</f>
        <v/>
      </c>
      <c r="G551" s="2" t="str">
        <f>IF(Tabel1[[#This Row],[ID'#]]="","",+VLOOKUP(Tabel1[[#This Row],[ID'#]],'[1]Product overview'!$B:$P,5,FALSE))</f>
        <v/>
      </c>
      <c r="H551" s="2" t="str">
        <f>IF(Tabel1[[#This Row],[ID'#]]="","",+VLOOKUP(Tabel1[[#This Row],[ID'#]],'[1]Product overview'!$B:$P,8,FALSE))</f>
        <v/>
      </c>
      <c r="I551" s="2" t="str">
        <f>IF(Tabel1[[#This Row],[ID'#]]="","",+VLOOKUP(Tabel1[[#This Row],[ID'#]],'[1]Product overview'!$B:$P,9,FALSE))</f>
        <v/>
      </c>
      <c r="J551" s="2" t="str">
        <f>IF(Tabel1[[#This Row],[ID'#]]="","",+VLOOKUP(Tabel1[[#This Row],[ID'#]],'[1]Product overview'!$B:$P,10,FALSE))</f>
        <v/>
      </c>
      <c r="K551" s="2" t="str">
        <f>IF(Tabel1[[#This Row],[ID'#]]="","",+VLOOKUP(Tabel1[[#This Row],[ID'#]],'[1]Product overview'!$B:$P,11,FALSE))</f>
        <v/>
      </c>
      <c r="L551" s="2" t="str">
        <f>IF(Tabel1[[#This Row],[ID'#]]="","",+VLOOKUP(Tabel1[[#This Row],[ID'#]],'[1]Product overview'!$B:$P,12,FALSE))</f>
        <v/>
      </c>
      <c r="M551" s="2" t="str">
        <f>IF(Tabel1[[#This Row],[ID'#]]="","",+VLOOKUP(Tabel1[[#This Row],[ID'#]],'[1]Product overview'!$B:$P,13,FALSE))</f>
        <v/>
      </c>
      <c r="N551" s="2" t="str">
        <f>IF(Tabel1[[#This Row],[ID'#]]="","",+VLOOKUP(Tabel1[[#This Row],[ID'#]],'[1]Product overview'!$B:$P,14,FALSE))</f>
        <v/>
      </c>
      <c r="O551" s="2" t="str">
        <f>IF(Tabel1[[#This Row],[ID'#]]="","",+VLOOKUP(Tabel1[[#This Row],[ID'#]],'[1]Product overview'!$B:$P,15,FALSE))</f>
        <v/>
      </c>
    </row>
    <row r="552" spans="1:15">
      <c r="A552" s="98"/>
      <c r="B552" s="98"/>
      <c r="C552" s="119"/>
      <c r="D552" s="98"/>
      <c r="E552" s="98"/>
      <c r="F552" s="98" t="str">
        <f>IF(Tabel1[[#This Row],[ID'#]]="","",+VLOOKUP(Tabel1[[#This Row],[ID'#]],'[1]Product overview'!$B:$P,2,FALSE))</f>
        <v/>
      </c>
      <c r="G552" s="2" t="str">
        <f>IF(Tabel1[[#This Row],[ID'#]]="","",+VLOOKUP(Tabel1[[#This Row],[ID'#]],'[1]Product overview'!$B:$P,5,FALSE))</f>
        <v/>
      </c>
      <c r="H552" s="2" t="str">
        <f>IF(Tabel1[[#This Row],[ID'#]]="","",+VLOOKUP(Tabel1[[#This Row],[ID'#]],'[1]Product overview'!$B:$P,8,FALSE))</f>
        <v/>
      </c>
      <c r="I552" s="2" t="str">
        <f>IF(Tabel1[[#This Row],[ID'#]]="","",+VLOOKUP(Tabel1[[#This Row],[ID'#]],'[1]Product overview'!$B:$P,9,FALSE))</f>
        <v/>
      </c>
      <c r="J552" s="2" t="str">
        <f>IF(Tabel1[[#This Row],[ID'#]]="","",+VLOOKUP(Tabel1[[#This Row],[ID'#]],'[1]Product overview'!$B:$P,10,FALSE))</f>
        <v/>
      </c>
      <c r="K552" s="2" t="str">
        <f>IF(Tabel1[[#This Row],[ID'#]]="","",+VLOOKUP(Tabel1[[#This Row],[ID'#]],'[1]Product overview'!$B:$P,11,FALSE))</f>
        <v/>
      </c>
      <c r="L552" s="2" t="str">
        <f>IF(Tabel1[[#This Row],[ID'#]]="","",+VLOOKUP(Tabel1[[#This Row],[ID'#]],'[1]Product overview'!$B:$P,12,FALSE))</f>
        <v/>
      </c>
      <c r="M552" s="2" t="str">
        <f>IF(Tabel1[[#This Row],[ID'#]]="","",+VLOOKUP(Tabel1[[#This Row],[ID'#]],'[1]Product overview'!$B:$P,13,FALSE))</f>
        <v/>
      </c>
      <c r="N552" s="2" t="str">
        <f>IF(Tabel1[[#This Row],[ID'#]]="","",+VLOOKUP(Tabel1[[#This Row],[ID'#]],'[1]Product overview'!$B:$P,14,FALSE))</f>
        <v/>
      </c>
      <c r="O552" s="2" t="str">
        <f>IF(Tabel1[[#This Row],[ID'#]]="","",+VLOOKUP(Tabel1[[#This Row],[ID'#]],'[1]Product overview'!$B:$P,15,FALSE))</f>
        <v/>
      </c>
    </row>
    <row r="553" spans="1:15">
      <c r="A553" s="98"/>
      <c r="B553" s="98"/>
      <c r="C553" s="119"/>
      <c r="D553" s="98"/>
      <c r="E553" s="98"/>
      <c r="F553" s="98" t="str">
        <f>IF(Tabel1[[#This Row],[ID'#]]="","",+VLOOKUP(Tabel1[[#This Row],[ID'#]],'[1]Product overview'!$B:$P,2,FALSE))</f>
        <v/>
      </c>
      <c r="G553" s="2" t="str">
        <f>IF(Tabel1[[#This Row],[ID'#]]="","",+VLOOKUP(Tabel1[[#This Row],[ID'#]],'[1]Product overview'!$B:$P,5,FALSE))</f>
        <v/>
      </c>
      <c r="H553" s="2" t="str">
        <f>IF(Tabel1[[#This Row],[ID'#]]="","",+VLOOKUP(Tabel1[[#This Row],[ID'#]],'[1]Product overview'!$B:$P,8,FALSE))</f>
        <v/>
      </c>
      <c r="I553" s="2" t="str">
        <f>IF(Tabel1[[#This Row],[ID'#]]="","",+VLOOKUP(Tabel1[[#This Row],[ID'#]],'[1]Product overview'!$B:$P,9,FALSE))</f>
        <v/>
      </c>
      <c r="J553" s="2" t="str">
        <f>IF(Tabel1[[#This Row],[ID'#]]="","",+VLOOKUP(Tabel1[[#This Row],[ID'#]],'[1]Product overview'!$B:$P,10,FALSE))</f>
        <v/>
      </c>
      <c r="K553" s="2" t="str">
        <f>IF(Tabel1[[#This Row],[ID'#]]="","",+VLOOKUP(Tabel1[[#This Row],[ID'#]],'[1]Product overview'!$B:$P,11,FALSE))</f>
        <v/>
      </c>
      <c r="L553" s="2" t="str">
        <f>IF(Tabel1[[#This Row],[ID'#]]="","",+VLOOKUP(Tabel1[[#This Row],[ID'#]],'[1]Product overview'!$B:$P,12,FALSE))</f>
        <v/>
      </c>
      <c r="M553" s="2" t="str">
        <f>IF(Tabel1[[#This Row],[ID'#]]="","",+VLOOKUP(Tabel1[[#This Row],[ID'#]],'[1]Product overview'!$B:$P,13,FALSE))</f>
        <v/>
      </c>
      <c r="N553" s="2" t="str">
        <f>IF(Tabel1[[#This Row],[ID'#]]="","",+VLOOKUP(Tabel1[[#This Row],[ID'#]],'[1]Product overview'!$B:$P,14,FALSE))</f>
        <v/>
      </c>
      <c r="O553" s="2" t="str">
        <f>IF(Tabel1[[#This Row],[ID'#]]="","",+VLOOKUP(Tabel1[[#This Row],[ID'#]],'[1]Product overview'!$B:$P,15,FALSE))</f>
        <v/>
      </c>
    </row>
    <row r="554" spans="1:15">
      <c r="A554" s="98"/>
      <c r="B554" s="98"/>
      <c r="C554" s="119"/>
      <c r="D554" s="98"/>
      <c r="E554" s="98"/>
      <c r="F554" s="98" t="str">
        <f>IF(Tabel1[[#This Row],[ID'#]]="","",+VLOOKUP(Tabel1[[#This Row],[ID'#]],'[1]Product overview'!$B:$P,2,FALSE))</f>
        <v/>
      </c>
      <c r="G554" s="2" t="str">
        <f>IF(Tabel1[[#This Row],[ID'#]]="","",+VLOOKUP(Tabel1[[#This Row],[ID'#]],'[1]Product overview'!$B:$P,5,FALSE))</f>
        <v/>
      </c>
      <c r="H554" s="2" t="str">
        <f>IF(Tabel1[[#This Row],[ID'#]]="","",+VLOOKUP(Tabel1[[#This Row],[ID'#]],'[1]Product overview'!$B:$P,8,FALSE))</f>
        <v/>
      </c>
      <c r="I554" s="2" t="str">
        <f>IF(Tabel1[[#This Row],[ID'#]]="","",+VLOOKUP(Tabel1[[#This Row],[ID'#]],'[1]Product overview'!$B:$P,9,FALSE))</f>
        <v/>
      </c>
      <c r="J554" s="2" t="str">
        <f>IF(Tabel1[[#This Row],[ID'#]]="","",+VLOOKUP(Tabel1[[#This Row],[ID'#]],'[1]Product overview'!$B:$P,10,FALSE))</f>
        <v/>
      </c>
      <c r="K554" s="2" t="str">
        <f>IF(Tabel1[[#This Row],[ID'#]]="","",+VLOOKUP(Tabel1[[#This Row],[ID'#]],'[1]Product overview'!$B:$P,11,FALSE))</f>
        <v/>
      </c>
      <c r="L554" s="2" t="str">
        <f>IF(Tabel1[[#This Row],[ID'#]]="","",+VLOOKUP(Tabel1[[#This Row],[ID'#]],'[1]Product overview'!$B:$P,12,FALSE))</f>
        <v/>
      </c>
      <c r="M554" s="2" t="str">
        <f>IF(Tabel1[[#This Row],[ID'#]]="","",+VLOOKUP(Tabel1[[#This Row],[ID'#]],'[1]Product overview'!$B:$P,13,FALSE))</f>
        <v/>
      </c>
      <c r="N554" s="2" t="str">
        <f>IF(Tabel1[[#This Row],[ID'#]]="","",+VLOOKUP(Tabel1[[#This Row],[ID'#]],'[1]Product overview'!$B:$P,14,FALSE))</f>
        <v/>
      </c>
      <c r="O554" s="2" t="str">
        <f>IF(Tabel1[[#This Row],[ID'#]]="","",+VLOOKUP(Tabel1[[#This Row],[ID'#]],'[1]Product overview'!$B:$P,15,FALSE))</f>
        <v/>
      </c>
    </row>
    <row r="555" spans="1:15">
      <c r="A555" s="98"/>
      <c r="B555" s="98"/>
      <c r="C555" s="119"/>
      <c r="D555" s="98"/>
      <c r="E555" s="98"/>
      <c r="F555" s="98" t="str">
        <f>IF(Tabel1[[#This Row],[ID'#]]="","",+VLOOKUP(Tabel1[[#This Row],[ID'#]],'[1]Product overview'!$B:$P,2,FALSE))</f>
        <v/>
      </c>
      <c r="G555" s="2" t="str">
        <f>IF(Tabel1[[#This Row],[ID'#]]="","",+VLOOKUP(Tabel1[[#This Row],[ID'#]],'[1]Product overview'!$B:$P,5,FALSE))</f>
        <v/>
      </c>
      <c r="H555" s="2" t="str">
        <f>IF(Tabel1[[#This Row],[ID'#]]="","",+VLOOKUP(Tabel1[[#This Row],[ID'#]],'[1]Product overview'!$B:$P,8,FALSE))</f>
        <v/>
      </c>
      <c r="I555" s="2" t="str">
        <f>IF(Tabel1[[#This Row],[ID'#]]="","",+VLOOKUP(Tabel1[[#This Row],[ID'#]],'[1]Product overview'!$B:$P,9,FALSE))</f>
        <v/>
      </c>
      <c r="J555" s="2" t="str">
        <f>IF(Tabel1[[#This Row],[ID'#]]="","",+VLOOKUP(Tabel1[[#This Row],[ID'#]],'[1]Product overview'!$B:$P,10,FALSE))</f>
        <v/>
      </c>
      <c r="K555" s="2" t="str">
        <f>IF(Tabel1[[#This Row],[ID'#]]="","",+VLOOKUP(Tabel1[[#This Row],[ID'#]],'[1]Product overview'!$B:$P,11,FALSE))</f>
        <v/>
      </c>
      <c r="L555" s="2" t="str">
        <f>IF(Tabel1[[#This Row],[ID'#]]="","",+VLOOKUP(Tabel1[[#This Row],[ID'#]],'[1]Product overview'!$B:$P,12,FALSE))</f>
        <v/>
      </c>
      <c r="M555" s="2" t="str">
        <f>IF(Tabel1[[#This Row],[ID'#]]="","",+VLOOKUP(Tabel1[[#This Row],[ID'#]],'[1]Product overview'!$B:$P,13,FALSE))</f>
        <v/>
      </c>
      <c r="N555" s="2" t="str">
        <f>IF(Tabel1[[#This Row],[ID'#]]="","",+VLOOKUP(Tabel1[[#This Row],[ID'#]],'[1]Product overview'!$B:$P,14,FALSE))</f>
        <v/>
      </c>
      <c r="O555" s="2" t="str">
        <f>IF(Tabel1[[#This Row],[ID'#]]="","",+VLOOKUP(Tabel1[[#This Row],[ID'#]],'[1]Product overview'!$B:$P,15,FALSE))</f>
        <v/>
      </c>
    </row>
    <row r="556" spans="1:15">
      <c r="A556" s="98"/>
      <c r="B556" s="98"/>
      <c r="C556" s="119"/>
      <c r="D556" s="98"/>
      <c r="E556" s="98"/>
      <c r="F556" s="98" t="str">
        <f>IF(Tabel1[[#This Row],[ID'#]]="","",+VLOOKUP(Tabel1[[#This Row],[ID'#]],'[1]Product overview'!$B:$P,2,FALSE))</f>
        <v/>
      </c>
      <c r="G556" s="2" t="str">
        <f>IF(Tabel1[[#This Row],[ID'#]]="","",+VLOOKUP(Tabel1[[#This Row],[ID'#]],'[1]Product overview'!$B:$P,5,FALSE))</f>
        <v/>
      </c>
      <c r="H556" s="2" t="str">
        <f>IF(Tabel1[[#This Row],[ID'#]]="","",+VLOOKUP(Tabel1[[#This Row],[ID'#]],'[1]Product overview'!$B:$P,8,FALSE))</f>
        <v/>
      </c>
      <c r="I556" s="2" t="str">
        <f>IF(Tabel1[[#This Row],[ID'#]]="","",+VLOOKUP(Tabel1[[#This Row],[ID'#]],'[1]Product overview'!$B:$P,9,FALSE))</f>
        <v/>
      </c>
      <c r="J556" s="2" t="str">
        <f>IF(Tabel1[[#This Row],[ID'#]]="","",+VLOOKUP(Tabel1[[#This Row],[ID'#]],'[1]Product overview'!$B:$P,10,FALSE))</f>
        <v/>
      </c>
      <c r="K556" s="2" t="str">
        <f>IF(Tabel1[[#This Row],[ID'#]]="","",+VLOOKUP(Tabel1[[#This Row],[ID'#]],'[1]Product overview'!$B:$P,11,FALSE))</f>
        <v/>
      </c>
      <c r="L556" s="2" t="str">
        <f>IF(Tabel1[[#This Row],[ID'#]]="","",+VLOOKUP(Tabel1[[#This Row],[ID'#]],'[1]Product overview'!$B:$P,12,FALSE))</f>
        <v/>
      </c>
      <c r="M556" s="2" t="str">
        <f>IF(Tabel1[[#This Row],[ID'#]]="","",+VLOOKUP(Tabel1[[#This Row],[ID'#]],'[1]Product overview'!$B:$P,13,FALSE))</f>
        <v/>
      </c>
      <c r="N556" s="2" t="str">
        <f>IF(Tabel1[[#This Row],[ID'#]]="","",+VLOOKUP(Tabel1[[#This Row],[ID'#]],'[1]Product overview'!$B:$P,14,FALSE))</f>
        <v/>
      </c>
      <c r="O556" s="2" t="str">
        <f>IF(Tabel1[[#This Row],[ID'#]]="","",+VLOOKUP(Tabel1[[#This Row],[ID'#]],'[1]Product overview'!$B:$P,15,FALSE))</f>
        <v/>
      </c>
    </row>
    <row r="557" spans="1:15">
      <c r="A557" s="98"/>
      <c r="B557" s="98"/>
      <c r="C557" s="119"/>
      <c r="D557" s="98"/>
      <c r="E557" s="98"/>
      <c r="F557" s="98" t="str">
        <f>IF(Tabel1[[#This Row],[ID'#]]="","",+VLOOKUP(Tabel1[[#This Row],[ID'#]],'[1]Product overview'!$B:$P,2,FALSE))</f>
        <v/>
      </c>
      <c r="G557" s="2" t="str">
        <f>IF(Tabel1[[#This Row],[ID'#]]="","",+VLOOKUP(Tabel1[[#This Row],[ID'#]],'[1]Product overview'!$B:$P,5,FALSE))</f>
        <v/>
      </c>
      <c r="H557" s="2" t="str">
        <f>IF(Tabel1[[#This Row],[ID'#]]="","",+VLOOKUP(Tabel1[[#This Row],[ID'#]],'[1]Product overview'!$B:$P,8,FALSE))</f>
        <v/>
      </c>
      <c r="I557" s="2" t="str">
        <f>IF(Tabel1[[#This Row],[ID'#]]="","",+VLOOKUP(Tabel1[[#This Row],[ID'#]],'[1]Product overview'!$B:$P,9,FALSE))</f>
        <v/>
      </c>
      <c r="J557" s="2" t="str">
        <f>IF(Tabel1[[#This Row],[ID'#]]="","",+VLOOKUP(Tabel1[[#This Row],[ID'#]],'[1]Product overview'!$B:$P,10,FALSE))</f>
        <v/>
      </c>
      <c r="K557" s="2" t="str">
        <f>IF(Tabel1[[#This Row],[ID'#]]="","",+VLOOKUP(Tabel1[[#This Row],[ID'#]],'[1]Product overview'!$B:$P,11,FALSE))</f>
        <v/>
      </c>
      <c r="L557" s="2" t="str">
        <f>IF(Tabel1[[#This Row],[ID'#]]="","",+VLOOKUP(Tabel1[[#This Row],[ID'#]],'[1]Product overview'!$B:$P,12,FALSE))</f>
        <v/>
      </c>
      <c r="M557" s="2" t="str">
        <f>IF(Tabel1[[#This Row],[ID'#]]="","",+VLOOKUP(Tabel1[[#This Row],[ID'#]],'[1]Product overview'!$B:$P,13,FALSE))</f>
        <v/>
      </c>
      <c r="N557" s="2" t="str">
        <f>IF(Tabel1[[#This Row],[ID'#]]="","",+VLOOKUP(Tabel1[[#This Row],[ID'#]],'[1]Product overview'!$B:$P,14,FALSE))</f>
        <v/>
      </c>
      <c r="O557" s="2" t="str">
        <f>IF(Tabel1[[#This Row],[ID'#]]="","",+VLOOKUP(Tabel1[[#This Row],[ID'#]],'[1]Product overview'!$B:$P,15,FALSE))</f>
        <v/>
      </c>
    </row>
    <row r="558" spans="1:15">
      <c r="A558" s="98"/>
      <c r="B558" s="98"/>
      <c r="C558" s="119"/>
      <c r="D558" s="98"/>
      <c r="E558" s="98"/>
      <c r="F558" s="98" t="str">
        <f>IF(Tabel1[[#This Row],[ID'#]]="","",+VLOOKUP(Tabel1[[#This Row],[ID'#]],'[1]Product overview'!$B:$P,2,FALSE))</f>
        <v/>
      </c>
      <c r="G558" s="2" t="str">
        <f>IF(Tabel1[[#This Row],[ID'#]]="","",+VLOOKUP(Tabel1[[#This Row],[ID'#]],'[1]Product overview'!$B:$P,5,FALSE))</f>
        <v/>
      </c>
      <c r="H558" s="2" t="str">
        <f>IF(Tabel1[[#This Row],[ID'#]]="","",+VLOOKUP(Tabel1[[#This Row],[ID'#]],'[1]Product overview'!$B:$P,8,FALSE))</f>
        <v/>
      </c>
      <c r="I558" s="2" t="str">
        <f>IF(Tabel1[[#This Row],[ID'#]]="","",+VLOOKUP(Tabel1[[#This Row],[ID'#]],'[1]Product overview'!$B:$P,9,FALSE))</f>
        <v/>
      </c>
      <c r="J558" s="2" t="str">
        <f>IF(Tabel1[[#This Row],[ID'#]]="","",+VLOOKUP(Tabel1[[#This Row],[ID'#]],'[1]Product overview'!$B:$P,10,FALSE))</f>
        <v/>
      </c>
      <c r="K558" s="2" t="str">
        <f>IF(Tabel1[[#This Row],[ID'#]]="","",+VLOOKUP(Tabel1[[#This Row],[ID'#]],'[1]Product overview'!$B:$P,11,FALSE))</f>
        <v/>
      </c>
      <c r="L558" s="2" t="str">
        <f>IF(Tabel1[[#This Row],[ID'#]]="","",+VLOOKUP(Tabel1[[#This Row],[ID'#]],'[1]Product overview'!$B:$P,12,FALSE))</f>
        <v/>
      </c>
      <c r="M558" s="2" t="str">
        <f>IF(Tabel1[[#This Row],[ID'#]]="","",+VLOOKUP(Tabel1[[#This Row],[ID'#]],'[1]Product overview'!$B:$P,13,FALSE))</f>
        <v/>
      </c>
      <c r="N558" s="2" t="str">
        <f>IF(Tabel1[[#This Row],[ID'#]]="","",+VLOOKUP(Tabel1[[#This Row],[ID'#]],'[1]Product overview'!$B:$P,14,FALSE))</f>
        <v/>
      </c>
      <c r="O558" s="2" t="str">
        <f>IF(Tabel1[[#This Row],[ID'#]]="","",+VLOOKUP(Tabel1[[#This Row],[ID'#]],'[1]Product overview'!$B:$P,15,FALSE))</f>
        <v/>
      </c>
    </row>
    <row r="559" spans="1:15">
      <c r="A559" s="98"/>
      <c r="B559" s="98"/>
      <c r="C559" s="119"/>
      <c r="D559" s="98"/>
      <c r="E559" s="98"/>
      <c r="F559" s="98" t="str">
        <f>IF(Tabel1[[#This Row],[ID'#]]="","",+VLOOKUP(Tabel1[[#This Row],[ID'#]],'[1]Product overview'!$B:$P,2,FALSE))</f>
        <v/>
      </c>
      <c r="G559" s="2" t="str">
        <f>IF(Tabel1[[#This Row],[ID'#]]="","",+VLOOKUP(Tabel1[[#This Row],[ID'#]],'[1]Product overview'!$B:$P,5,FALSE))</f>
        <v/>
      </c>
      <c r="H559" s="2" t="str">
        <f>IF(Tabel1[[#This Row],[ID'#]]="","",+VLOOKUP(Tabel1[[#This Row],[ID'#]],'[1]Product overview'!$B:$P,8,FALSE))</f>
        <v/>
      </c>
      <c r="I559" s="2" t="str">
        <f>IF(Tabel1[[#This Row],[ID'#]]="","",+VLOOKUP(Tabel1[[#This Row],[ID'#]],'[1]Product overview'!$B:$P,9,FALSE))</f>
        <v/>
      </c>
      <c r="J559" s="2" t="str">
        <f>IF(Tabel1[[#This Row],[ID'#]]="","",+VLOOKUP(Tabel1[[#This Row],[ID'#]],'[1]Product overview'!$B:$P,10,FALSE))</f>
        <v/>
      </c>
      <c r="K559" s="2" t="str">
        <f>IF(Tabel1[[#This Row],[ID'#]]="","",+VLOOKUP(Tabel1[[#This Row],[ID'#]],'[1]Product overview'!$B:$P,11,FALSE))</f>
        <v/>
      </c>
      <c r="L559" s="2" t="str">
        <f>IF(Tabel1[[#This Row],[ID'#]]="","",+VLOOKUP(Tabel1[[#This Row],[ID'#]],'[1]Product overview'!$B:$P,12,FALSE))</f>
        <v/>
      </c>
      <c r="M559" s="2" t="str">
        <f>IF(Tabel1[[#This Row],[ID'#]]="","",+VLOOKUP(Tabel1[[#This Row],[ID'#]],'[1]Product overview'!$B:$P,13,FALSE))</f>
        <v/>
      </c>
      <c r="N559" s="2" t="str">
        <f>IF(Tabel1[[#This Row],[ID'#]]="","",+VLOOKUP(Tabel1[[#This Row],[ID'#]],'[1]Product overview'!$B:$P,14,FALSE))</f>
        <v/>
      </c>
      <c r="O559" s="2" t="str">
        <f>IF(Tabel1[[#This Row],[ID'#]]="","",+VLOOKUP(Tabel1[[#This Row],[ID'#]],'[1]Product overview'!$B:$P,15,FALSE))</f>
        <v/>
      </c>
    </row>
    <row r="560" spans="1:15">
      <c r="A560" s="98"/>
      <c r="B560" s="98"/>
      <c r="C560" s="119"/>
      <c r="D560" s="98"/>
      <c r="E560" s="98"/>
      <c r="F560" s="98" t="str">
        <f>IF(Tabel1[[#This Row],[ID'#]]="","",+VLOOKUP(Tabel1[[#This Row],[ID'#]],'[1]Product overview'!$B:$P,2,FALSE))</f>
        <v/>
      </c>
      <c r="G560" s="2" t="str">
        <f>IF(Tabel1[[#This Row],[ID'#]]="","",+VLOOKUP(Tabel1[[#This Row],[ID'#]],'[1]Product overview'!$B:$P,5,FALSE))</f>
        <v/>
      </c>
      <c r="H560" s="2" t="str">
        <f>IF(Tabel1[[#This Row],[ID'#]]="","",+VLOOKUP(Tabel1[[#This Row],[ID'#]],'[1]Product overview'!$B:$P,8,FALSE))</f>
        <v/>
      </c>
      <c r="I560" s="2" t="str">
        <f>IF(Tabel1[[#This Row],[ID'#]]="","",+VLOOKUP(Tabel1[[#This Row],[ID'#]],'[1]Product overview'!$B:$P,9,FALSE))</f>
        <v/>
      </c>
      <c r="J560" s="2" t="str">
        <f>IF(Tabel1[[#This Row],[ID'#]]="","",+VLOOKUP(Tabel1[[#This Row],[ID'#]],'[1]Product overview'!$B:$P,10,FALSE))</f>
        <v/>
      </c>
      <c r="K560" s="2" t="str">
        <f>IF(Tabel1[[#This Row],[ID'#]]="","",+VLOOKUP(Tabel1[[#This Row],[ID'#]],'[1]Product overview'!$B:$P,11,FALSE))</f>
        <v/>
      </c>
      <c r="L560" s="2" t="str">
        <f>IF(Tabel1[[#This Row],[ID'#]]="","",+VLOOKUP(Tabel1[[#This Row],[ID'#]],'[1]Product overview'!$B:$P,12,FALSE))</f>
        <v/>
      </c>
      <c r="M560" s="2" t="str">
        <f>IF(Tabel1[[#This Row],[ID'#]]="","",+VLOOKUP(Tabel1[[#This Row],[ID'#]],'[1]Product overview'!$B:$P,13,FALSE))</f>
        <v/>
      </c>
      <c r="N560" s="2" t="str">
        <f>IF(Tabel1[[#This Row],[ID'#]]="","",+VLOOKUP(Tabel1[[#This Row],[ID'#]],'[1]Product overview'!$B:$P,14,FALSE))</f>
        <v/>
      </c>
      <c r="O560" s="2" t="str">
        <f>IF(Tabel1[[#This Row],[ID'#]]="","",+VLOOKUP(Tabel1[[#This Row],[ID'#]],'[1]Product overview'!$B:$P,15,FALSE))</f>
        <v/>
      </c>
    </row>
    <row r="561" spans="1:15">
      <c r="A561" s="98"/>
      <c r="B561" s="98"/>
      <c r="C561" s="119"/>
      <c r="D561" s="98"/>
      <c r="E561" s="98"/>
      <c r="F561" s="98" t="str">
        <f>IF(Tabel1[[#This Row],[ID'#]]="","",+VLOOKUP(Tabel1[[#This Row],[ID'#]],'[1]Product overview'!$B:$P,2,FALSE))</f>
        <v/>
      </c>
      <c r="G561" s="2" t="str">
        <f>IF(Tabel1[[#This Row],[ID'#]]="","",+VLOOKUP(Tabel1[[#This Row],[ID'#]],'[1]Product overview'!$B:$P,5,FALSE))</f>
        <v/>
      </c>
      <c r="H561" s="2" t="str">
        <f>IF(Tabel1[[#This Row],[ID'#]]="","",+VLOOKUP(Tabel1[[#This Row],[ID'#]],'[1]Product overview'!$B:$P,8,FALSE))</f>
        <v/>
      </c>
      <c r="I561" s="2" t="str">
        <f>IF(Tabel1[[#This Row],[ID'#]]="","",+VLOOKUP(Tabel1[[#This Row],[ID'#]],'[1]Product overview'!$B:$P,9,FALSE))</f>
        <v/>
      </c>
      <c r="J561" s="2" t="str">
        <f>IF(Tabel1[[#This Row],[ID'#]]="","",+VLOOKUP(Tabel1[[#This Row],[ID'#]],'[1]Product overview'!$B:$P,10,FALSE))</f>
        <v/>
      </c>
      <c r="K561" s="2" t="str">
        <f>IF(Tabel1[[#This Row],[ID'#]]="","",+VLOOKUP(Tabel1[[#This Row],[ID'#]],'[1]Product overview'!$B:$P,11,FALSE))</f>
        <v/>
      </c>
      <c r="L561" s="2" t="str">
        <f>IF(Tabel1[[#This Row],[ID'#]]="","",+VLOOKUP(Tabel1[[#This Row],[ID'#]],'[1]Product overview'!$B:$P,12,FALSE))</f>
        <v/>
      </c>
      <c r="M561" s="2" t="str">
        <f>IF(Tabel1[[#This Row],[ID'#]]="","",+VLOOKUP(Tabel1[[#This Row],[ID'#]],'[1]Product overview'!$B:$P,13,FALSE))</f>
        <v/>
      </c>
      <c r="N561" s="2" t="str">
        <f>IF(Tabel1[[#This Row],[ID'#]]="","",+VLOOKUP(Tabel1[[#This Row],[ID'#]],'[1]Product overview'!$B:$P,14,FALSE))</f>
        <v/>
      </c>
      <c r="O561" s="2" t="str">
        <f>IF(Tabel1[[#This Row],[ID'#]]="","",+VLOOKUP(Tabel1[[#This Row],[ID'#]],'[1]Product overview'!$B:$P,15,FALSE))</f>
        <v/>
      </c>
    </row>
    <row r="562" spans="1:15">
      <c r="A562" s="98"/>
      <c r="B562" s="98"/>
      <c r="C562" s="119"/>
      <c r="D562" s="98"/>
      <c r="E562" s="98"/>
      <c r="F562" s="98" t="str">
        <f>IF(Tabel1[[#This Row],[ID'#]]="","",+VLOOKUP(Tabel1[[#This Row],[ID'#]],'[1]Product overview'!$B:$P,2,FALSE))</f>
        <v/>
      </c>
      <c r="G562" s="2" t="str">
        <f>IF(Tabel1[[#This Row],[ID'#]]="","",+VLOOKUP(Tabel1[[#This Row],[ID'#]],'[1]Product overview'!$B:$P,5,FALSE))</f>
        <v/>
      </c>
      <c r="H562" s="2" t="str">
        <f>IF(Tabel1[[#This Row],[ID'#]]="","",+VLOOKUP(Tabel1[[#This Row],[ID'#]],'[1]Product overview'!$B:$P,8,FALSE))</f>
        <v/>
      </c>
      <c r="I562" s="2" t="str">
        <f>IF(Tabel1[[#This Row],[ID'#]]="","",+VLOOKUP(Tabel1[[#This Row],[ID'#]],'[1]Product overview'!$B:$P,9,FALSE))</f>
        <v/>
      </c>
      <c r="J562" s="2" t="str">
        <f>IF(Tabel1[[#This Row],[ID'#]]="","",+VLOOKUP(Tabel1[[#This Row],[ID'#]],'[1]Product overview'!$B:$P,10,FALSE))</f>
        <v/>
      </c>
      <c r="K562" s="2" t="str">
        <f>IF(Tabel1[[#This Row],[ID'#]]="","",+VLOOKUP(Tabel1[[#This Row],[ID'#]],'[1]Product overview'!$B:$P,11,FALSE))</f>
        <v/>
      </c>
      <c r="L562" s="2" t="str">
        <f>IF(Tabel1[[#This Row],[ID'#]]="","",+VLOOKUP(Tabel1[[#This Row],[ID'#]],'[1]Product overview'!$B:$P,12,FALSE))</f>
        <v/>
      </c>
      <c r="M562" s="2" t="str">
        <f>IF(Tabel1[[#This Row],[ID'#]]="","",+VLOOKUP(Tabel1[[#This Row],[ID'#]],'[1]Product overview'!$B:$P,13,FALSE))</f>
        <v/>
      </c>
      <c r="N562" s="2" t="str">
        <f>IF(Tabel1[[#This Row],[ID'#]]="","",+VLOOKUP(Tabel1[[#This Row],[ID'#]],'[1]Product overview'!$B:$P,14,FALSE))</f>
        <v/>
      </c>
      <c r="O562" s="2" t="str">
        <f>IF(Tabel1[[#This Row],[ID'#]]="","",+VLOOKUP(Tabel1[[#This Row],[ID'#]],'[1]Product overview'!$B:$P,15,FALSE))</f>
        <v/>
      </c>
    </row>
    <row r="563" spans="1:15">
      <c r="A563" s="98"/>
      <c r="B563" s="98"/>
      <c r="C563" s="119"/>
      <c r="D563" s="98"/>
      <c r="E563" s="98"/>
      <c r="F563" s="98" t="str">
        <f>IF(Tabel1[[#This Row],[ID'#]]="","",+VLOOKUP(Tabel1[[#This Row],[ID'#]],'[1]Product overview'!$B:$P,2,FALSE))</f>
        <v/>
      </c>
      <c r="G563" s="2" t="str">
        <f>IF(Tabel1[[#This Row],[ID'#]]="","",+VLOOKUP(Tabel1[[#This Row],[ID'#]],'[1]Product overview'!$B:$P,5,FALSE))</f>
        <v/>
      </c>
      <c r="H563" s="2" t="str">
        <f>IF(Tabel1[[#This Row],[ID'#]]="","",+VLOOKUP(Tabel1[[#This Row],[ID'#]],'[1]Product overview'!$B:$P,8,FALSE))</f>
        <v/>
      </c>
      <c r="I563" s="2" t="str">
        <f>IF(Tabel1[[#This Row],[ID'#]]="","",+VLOOKUP(Tabel1[[#This Row],[ID'#]],'[1]Product overview'!$B:$P,9,FALSE))</f>
        <v/>
      </c>
      <c r="J563" s="2" t="str">
        <f>IF(Tabel1[[#This Row],[ID'#]]="","",+VLOOKUP(Tabel1[[#This Row],[ID'#]],'[1]Product overview'!$B:$P,10,FALSE))</f>
        <v/>
      </c>
      <c r="K563" s="2" t="str">
        <f>IF(Tabel1[[#This Row],[ID'#]]="","",+VLOOKUP(Tabel1[[#This Row],[ID'#]],'[1]Product overview'!$B:$P,11,FALSE))</f>
        <v/>
      </c>
      <c r="L563" s="2" t="str">
        <f>IF(Tabel1[[#This Row],[ID'#]]="","",+VLOOKUP(Tabel1[[#This Row],[ID'#]],'[1]Product overview'!$B:$P,12,FALSE))</f>
        <v/>
      </c>
      <c r="M563" s="2" t="str">
        <f>IF(Tabel1[[#This Row],[ID'#]]="","",+VLOOKUP(Tabel1[[#This Row],[ID'#]],'[1]Product overview'!$B:$P,13,FALSE))</f>
        <v/>
      </c>
      <c r="N563" s="2" t="str">
        <f>IF(Tabel1[[#This Row],[ID'#]]="","",+VLOOKUP(Tabel1[[#This Row],[ID'#]],'[1]Product overview'!$B:$P,14,FALSE))</f>
        <v/>
      </c>
      <c r="O563" s="2" t="str">
        <f>IF(Tabel1[[#This Row],[ID'#]]="","",+VLOOKUP(Tabel1[[#This Row],[ID'#]],'[1]Product overview'!$B:$P,15,FALSE))</f>
        <v/>
      </c>
    </row>
    <row r="564" spans="1:15">
      <c r="A564" s="98"/>
      <c r="B564" s="98"/>
      <c r="C564" s="119"/>
      <c r="D564" s="98"/>
      <c r="E564" s="98"/>
      <c r="F564" s="98" t="str">
        <f>IF(Tabel1[[#This Row],[ID'#]]="","",+VLOOKUP(Tabel1[[#This Row],[ID'#]],'[1]Product overview'!$B:$P,2,FALSE))</f>
        <v/>
      </c>
      <c r="G564" s="2" t="str">
        <f>IF(Tabel1[[#This Row],[ID'#]]="","",+VLOOKUP(Tabel1[[#This Row],[ID'#]],'[1]Product overview'!$B:$P,5,FALSE))</f>
        <v/>
      </c>
      <c r="H564" s="2" t="str">
        <f>IF(Tabel1[[#This Row],[ID'#]]="","",+VLOOKUP(Tabel1[[#This Row],[ID'#]],'[1]Product overview'!$B:$P,8,FALSE))</f>
        <v/>
      </c>
      <c r="I564" s="2" t="str">
        <f>IF(Tabel1[[#This Row],[ID'#]]="","",+VLOOKUP(Tabel1[[#This Row],[ID'#]],'[1]Product overview'!$B:$P,9,FALSE))</f>
        <v/>
      </c>
      <c r="J564" s="2" t="str">
        <f>IF(Tabel1[[#This Row],[ID'#]]="","",+VLOOKUP(Tabel1[[#This Row],[ID'#]],'[1]Product overview'!$B:$P,10,FALSE))</f>
        <v/>
      </c>
      <c r="K564" s="2" t="str">
        <f>IF(Tabel1[[#This Row],[ID'#]]="","",+VLOOKUP(Tabel1[[#This Row],[ID'#]],'[1]Product overview'!$B:$P,11,FALSE))</f>
        <v/>
      </c>
      <c r="L564" s="2" t="str">
        <f>IF(Tabel1[[#This Row],[ID'#]]="","",+VLOOKUP(Tabel1[[#This Row],[ID'#]],'[1]Product overview'!$B:$P,12,FALSE))</f>
        <v/>
      </c>
      <c r="M564" s="2" t="str">
        <f>IF(Tabel1[[#This Row],[ID'#]]="","",+VLOOKUP(Tabel1[[#This Row],[ID'#]],'[1]Product overview'!$B:$P,13,FALSE))</f>
        <v/>
      </c>
      <c r="N564" s="2" t="str">
        <f>IF(Tabel1[[#This Row],[ID'#]]="","",+VLOOKUP(Tabel1[[#This Row],[ID'#]],'[1]Product overview'!$B:$P,14,FALSE))</f>
        <v/>
      </c>
      <c r="O564" s="2" t="str">
        <f>IF(Tabel1[[#This Row],[ID'#]]="","",+VLOOKUP(Tabel1[[#This Row],[ID'#]],'[1]Product overview'!$B:$P,15,FALSE))</f>
        <v/>
      </c>
    </row>
    <row r="565" spans="1:15">
      <c r="A565" s="98"/>
      <c r="B565" s="98"/>
      <c r="C565" s="119"/>
      <c r="D565" s="98"/>
      <c r="E565" s="98"/>
      <c r="F565" s="98" t="str">
        <f>IF(Tabel1[[#This Row],[ID'#]]="","",+VLOOKUP(Tabel1[[#This Row],[ID'#]],'[1]Product overview'!$B:$P,2,FALSE))</f>
        <v/>
      </c>
      <c r="G565" s="2" t="str">
        <f>IF(Tabel1[[#This Row],[ID'#]]="","",+VLOOKUP(Tabel1[[#This Row],[ID'#]],'[1]Product overview'!$B:$P,5,FALSE))</f>
        <v/>
      </c>
      <c r="H565" s="2" t="str">
        <f>IF(Tabel1[[#This Row],[ID'#]]="","",+VLOOKUP(Tabel1[[#This Row],[ID'#]],'[1]Product overview'!$B:$P,8,FALSE))</f>
        <v/>
      </c>
      <c r="I565" s="2" t="str">
        <f>IF(Tabel1[[#This Row],[ID'#]]="","",+VLOOKUP(Tabel1[[#This Row],[ID'#]],'[1]Product overview'!$B:$P,9,FALSE))</f>
        <v/>
      </c>
      <c r="J565" s="2" t="str">
        <f>IF(Tabel1[[#This Row],[ID'#]]="","",+VLOOKUP(Tabel1[[#This Row],[ID'#]],'[1]Product overview'!$B:$P,10,FALSE))</f>
        <v/>
      </c>
      <c r="K565" s="2" t="str">
        <f>IF(Tabel1[[#This Row],[ID'#]]="","",+VLOOKUP(Tabel1[[#This Row],[ID'#]],'[1]Product overview'!$B:$P,11,FALSE))</f>
        <v/>
      </c>
      <c r="L565" s="2" t="str">
        <f>IF(Tabel1[[#This Row],[ID'#]]="","",+VLOOKUP(Tabel1[[#This Row],[ID'#]],'[1]Product overview'!$B:$P,12,FALSE))</f>
        <v/>
      </c>
      <c r="M565" s="2" t="str">
        <f>IF(Tabel1[[#This Row],[ID'#]]="","",+VLOOKUP(Tabel1[[#This Row],[ID'#]],'[1]Product overview'!$B:$P,13,FALSE))</f>
        <v/>
      </c>
      <c r="N565" s="2" t="str">
        <f>IF(Tabel1[[#This Row],[ID'#]]="","",+VLOOKUP(Tabel1[[#This Row],[ID'#]],'[1]Product overview'!$B:$P,14,FALSE))</f>
        <v/>
      </c>
      <c r="O565" s="2" t="str">
        <f>IF(Tabel1[[#This Row],[ID'#]]="","",+VLOOKUP(Tabel1[[#This Row],[ID'#]],'[1]Product overview'!$B:$P,15,FALSE))</f>
        <v/>
      </c>
    </row>
    <row r="566" spans="1:15">
      <c r="A566" s="98"/>
      <c r="B566" s="98"/>
      <c r="C566" s="119"/>
      <c r="D566" s="98"/>
      <c r="E566" s="98"/>
      <c r="F566" s="98" t="str">
        <f>IF(Tabel1[[#This Row],[ID'#]]="","",+VLOOKUP(Tabel1[[#This Row],[ID'#]],'[1]Product overview'!$B:$P,2,FALSE))</f>
        <v/>
      </c>
      <c r="G566" s="2" t="str">
        <f>IF(Tabel1[[#This Row],[ID'#]]="","",+VLOOKUP(Tabel1[[#This Row],[ID'#]],'[1]Product overview'!$B:$P,5,FALSE))</f>
        <v/>
      </c>
      <c r="H566" s="2" t="str">
        <f>IF(Tabel1[[#This Row],[ID'#]]="","",+VLOOKUP(Tabel1[[#This Row],[ID'#]],'[1]Product overview'!$B:$P,8,FALSE))</f>
        <v/>
      </c>
      <c r="I566" s="2" t="str">
        <f>IF(Tabel1[[#This Row],[ID'#]]="","",+VLOOKUP(Tabel1[[#This Row],[ID'#]],'[1]Product overview'!$B:$P,9,FALSE))</f>
        <v/>
      </c>
      <c r="J566" s="2" t="str">
        <f>IF(Tabel1[[#This Row],[ID'#]]="","",+VLOOKUP(Tabel1[[#This Row],[ID'#]],'[1]Product overview'!$B:$P,10,FALSE))</f>
        <v/>
      </c>
      <c r="K566" s="2" t="str">
        <f>IF(Tabel1[[#This Row],[ID'#]]="","",+VLOOKUP(Tabel1[[#This Row],[ID'#]],'[1]Product overview'!$B:$P,11,FALSE))</f>
        <v/>
      </c>
      <c r="L566" s="2" t="str">
        <f>IF(Tabel1[[#This Row],[ID'#]]="","",+VLOOKUP(Tabel1[[#This Row],[ID'#]],'[1]Product overview'!$B:$P,12,FALSE))</f>
        <v/>
      </c>
      <c r="M566" s="2" t="str">
        <f>IF(Tabel1[[#This Row],[ID'#]]="","",+VLOOKUP(Tabel1[[#This Row],[ID'#]],'[1]Product overview'!$B:$P,13,FALSE))</f>
        <v/>
      </c>
      <c r="N566" s="2" t="str">
        <f>IF(Tabel1[[#This Row],[ID'#]]="","",+VLOOKUP(Tabel1[[#This Row],[ID'#]],'[1]Product overview'!$B:$P,14,FALSE))</f>
        <v/>
      </c>
      <c r="O566" s="2" t="str">
        <f>IF(Tabel1[[#This Row],[ID'#]]="","",+VLOOKUP(Tabel1[[#This Row],[ID'#]],'[1]Product overview'!$B:$P,15,FALSE))</f>
        <v/>
      </c>
    </row>
    <row r="567" spans="1:15">
      <c r="A567" s="98"/>
      <c r="B567" s="98"/>
      <c r="C567" s="119"/>
      <c r="D567" s="98"/>
      <c r="E567" s="98"/>
      <c r="F567" s="98" t="str">
        <f>IF(Tabel1[[#This Row],[ID'#]]="","",+VLOOKUP(Tabel1[[#This Row],[ID'#]],'[1]Product overview'!$B:$P,2,FALSE))</f>
        <v/>
      </c>
      <c r="G567" s="2" t="str">
        <f>IF(Tabel1[[#This Row],[ID'#]]="","",+VLOOKUP(Tabel1[[#This Row],[ID'#]],'[1]Product overview'!$B:$P,5,FALSE))</f>
        <v/>
      </c>
      <c r="H567" s="2" t="str">
        <f>IF(Tabel1[[#This Row],[ID'#]]="","",+VLOOKUP(Tabel1[[#This Row],[ID'#]],'[1]Product overview'!$B:$P,8,FALSE))</f>
        <v/>
      </c>
      <c r="I567" s="2" t="str">
        <f>IF(Tabel1[[#This Row],[ID'#]]="","",+VLOOKUP(Tabel1[[#This Row],[ID'#]],'[1]Product overview'!$B:$P,9,FALSE))</f>
        <v/>
      </c>
      <c r="J567" s="2" t="str">
        <f>IF(Tabel1[[#This Row],[ID'#]]="","",+VLOOKUP(Tabel1[[#This Row],[ID'#]],'[1]Product overview'!$B:$P,10,FALSE))</f>
        <v/>
      </c>
      <c r="K567" s="2" t="str">
        <f>IF(Tabel1[[#This Row],[ID'#]]="","",+VLOOKUP(Tabel1[[#This Row],[ID'#]],'[1]Product overview'!$B:$P,11,FALSE))</f>
        <v/>
      </c>
      <c r="L567" s="2" t="str">
        <f>IF(Tabel1[[#This Row],[ID'#]]="","",+VLOOKUP(Tabel1[[#This Row],[ID'#]],'[1]Product overview'!$B:$P,12,FALSE))</f>
        <v/>
      </c>
      <c r="M567" s="2" t="str">
        <f>IF(Tabel1[[#This Row],[ID'#]]="","",+VLOOKUP(Tabel1[[#This Row],[ID'#]],'[1]Product overview'!$B:$P,13,FALSE))</f>
        <v/>
      </c>
      <c r="N567" s="2" t="str">
        <f>IF(Tabel1[[#This Row],[ID'#]]="","",+VLOOKUP(Tabel1[[#This Row],[ID'#]],'[1]Product overview'!$B:$P,14,FALSE))</f>
        <v/>
      </c>
      <c r="O567" s="2" t="str">
        <f>IF(Tabel1[[#This Row],[ID'#]]="","",+VLOOKUP(Tabel1[[#This Row],[ID'#]],'[1]Product overview'!$B:$P,15,FALSE))</f>
        <v/>
      </c>
    </row>
    <row r="568" spans="1:15">
      <c r="A568" s="98"/>
      <c r="B568" s="98"/>
      <c r="C568" s="119"/>
      <c r="D568" s="98"/>
      <c r="E568" s="98"/>
      <c r="F568" s="98" t="str">
        <f>IF(Tabel1[[#This Row],[ID'#]]="","",+VLOOKUP(Tabel1[[#This Row],[ID'#]],'[1]Product overview'!$B:$P,2,FALSE))</f>
        <v/>
      </c>
      <c r="G568" s="2" t="str">
        <f>IF(Tabel1[[#This Row],[ID'#]]="","",+VLOOKUP(Tabel1[[#This Row],[ID'#]],'[1]Product overview'!$B:$P,5,FALSE))</f>
        <v/>
      </c>
      <c r="H568" s="2" t="str">
        <f>IF(Tabel1[[#This Row],[ID'#]]="","",+VLOOKUP(Tabel1[[#This Row],[ID'#]],'[1]Product overview'!$B:$P,8,FALSE))</f>
        <v/>
      </c>
      <c r="I568" s="2" t="str">
        <f>IF(Tabel1[[#This Row],[ID'#]]="","",+VLOOKUP(Tabel1[[#This Row],[ID'#]],'[1]Product overview'!$B:$P,9,FALSE))</f>
        <v/>
      </c>
      <c r="J568" s="2" t="str">
        <f>IF(Tabel1[[#This Row],[ID'#]]="","",+VLOOKUP(Tabel1[[#This Row],[ID'#]],'[1]Product overview'!$B:$P,10,FALSE))</f>
        <v/>
      </c>
      <c r="K568" s="2" t="str">
        <f>IF(Tabel1[[#This Row],[ID'#]]="","",+VLOOKUP(Tabel1[[#This Row],[ID'#]],'[1]Product overview'!$B:$P,11,FALSE))</f>
        <v/>
      </c>
      <c r="L568" s="2" t="str">
        <f>IF(Tabel1[[#This Row],[ID'#]]="","",+VLOOKUP(Tabel1[[#This Row],[ID'#]],'[1]Product overview'!$B:$P,12,FALSE))</f>
        <v/>
      </c>
      <c r="M568" s="2" t="str">
        <f>IF(Tabel1[[#This Row],[ID'#]]="","",+VLOOKUP(Tabel1[[#This Row],[ID'#]],'[1]Product overview'!$B:$P,13,FALSE))</f>
        <v/>
      </c>
      <c r="N568" s="2" t="str">
        <f>IF(Tabel1[[#This Row],[ID'#]]="","",+VLOOKUP(Tabel1[[#This Row],[ID'#]],'[1]Product overview'!$B:$P,14,FALSE))</f>
        <v/>
      </c>
      <c r="O568" s="2" t="str">
        <f>IF(Tabel1[[#This Row],[ID'#]]="","",+VLOOKUP(Tabel1[[#This Row],[ID'#]],'[1]Product overview'!$B:$P,15,FALSE))</f>
        <v/>
      </c>
    </row>
    <row r="569" spans="1:15">
      <c r="A569" s="98"/>
      <c r="B569" s="98"/>
      <c r="C569" s="119"/>
      <c r="D569" s="98"/>
      <c r="E569" s="98"/>
      <c r="F569" s="98" t="str">
        <f>IF(Tabel1[[#This Row],[ID'#]]="","",+VLOOKUP(Tabel1[[#This Row],[ID'#]],'[1]Product overview'!$B:$P,2,FALSE))</f>
        <v/>
      </c>
      <c r="G569" s="2" t="str">
        <f>IF(Tabel1[[#This Row],[ID'#]]="","",+VLOOKUP(Tabel1[[#This Row],[ID'#]],'[1]Product overview'!$B:$P,5,FALSE))</f>
        <v/>
      </c>
      <c r="H569" s="2" t="str">
        <f>IF(Tabel1[[#This Row],[ID'#]]="","",+VLOOKUP(Tabel1[[#This Row],[ID'#]],'[1]Product overview'!$B:$P,8,FALSE))</f>
        <v/>
      </c>
      <c r="I569" s="2" t="str">
        <f>IF(Tabel1[[#This Row],[ID'#]]="","",+VLOOKUP(Tabel1[[#This Row],[ID'#]],'[1]Product overview'!$B:$P,9,FALSE))</f>
        <v/>
      </c>
      <c r="J569" s="2" t="str">
        <f>IF(Tabel1[[#This Row],[ID'#]]="","",+VLOOKUP(Tabel1[[#This Row],[ID'#]],'[1]Product overview'!$B:$P,10,FALSE))</f>
        <v/>
      </c>
      <c r="K569" s="2" t="str">
        <f>IF(Tabel1[[#This Row],[ID'#]]="","",+VLOOKUP(Tabel1[[#This Row],[ID'#]],'[1]Product overview'!$B:$P,11,FALSE))</f>
        <v/>
      </c>
      <c r="L569" s="2" t="str">
        <f>IF(Tabel1[[#This Row],[ID'#]]="","",+VLOOKUP(Tabel1[[#This Row],[ID'#]],'[1]Product overview'!$B:$P,12,FALSE))</f>
        <v/>
      </c>
      <c r="M569" s="2" t="str">
        <f>IF(Tabel1[[#This Row],[ID'#]]="","",+VLOOKUP(Tabel1[[#This Row],[ID'#]],'[1]Product overview'!$B:$P,13,FALSE))</f>
        <v/>
      </c>
      <c r="N569" s="2" t="str">
        <f>IF(Tabel1[[#This Row],[ID'#]]="","",+VLOOKUP(Tabel1[[#This Row],[ID'#]],'[1]Product overview'!$B:$P,14,FALSE))</f>
        <v/>
      </c>
      <c r="O569" s="2" t="str">
        <f>IF(Tabel1[[#This Row],[ID'#]]="","",+VLOOKUP(Tabel1[[#This Row],[ID'#]],'[1]Product overview'!$B:$P,15,FALSE))</f>
        <v/>
      </c>
    </row>
    <row r="570" spans="1:15">
      <c r="A570" s="98"/>
      <c r="B570" s="98"/>
      <c r="C570" s="119"/>
      <c r="D570" s="98"/>
      <c r="E570" s="98"/>
      <c r="F570" s="98" t="str">
        <f>IF(Tabel1[[#This Row],[ID'#]]="","",+VLOOKUP(Tabel1[[#This Row],[ID'#]],'[1]Product overview'!$B:$P,2,FALSE))</f>
        <v/>
      </c>
      <c r="G570" s="2" t="str">
        <f>IF(Tabel1[[#This Row],[ID'#]]="","",+VLOOKUP(Tabel1[[#This Row],[ID'#]],'[1]Product overview'!$B:$P,5,FALSE))</f>
        <v/>
      </c>
      <c r="H570" s="2" t="str">
        <f>IF(Tabel1[[#This Row],[ID'#]]="","",+VLOOKUP(Tabel1[[#This Row],[ID'#]],'[1]Product overview'!$B:$P,8,FALSE))</f>
        <v/>
      </c>
      <c r="I570" s="2" t="str">
        <f>IF(Tabel1[[#This Row],[ID'#]]="","",+VLOOKUP(Tabel1[[#This Row],[ID'#]],'[1]Product overview'!$B:$P,9,FALSE))</f>
        <v/>
      </c>
      <c r="J570" s="2" t="str">
        <f>IF(Tabel1[[#This Row],[ID'#]]="","",+VLOOKUP(Tabel1[[#This Row],[ID'#]],'[1]Product overview'!$B:$P,10,FALSE))</f>
        <v/>
      </c>
      <c r="K570" s="2" t="str">
        <f>IF(Tabel1[[#This Row],[ID'#]]="","",+VLOOKUP(Tabel1[[#This Row],[ID'#]],'[1]Product overview'!$B:$P,11,FALSE))</f>
        <v/>
      </c>
      <c r="L570" s="2" t="str">
        <f>IF(Tabel1[[#This Row],[ID'#]]="","",+VLOOKUP(Tabel1[[#This Row],[ID'#]],'[1]Product overview'!$B:$P,12,FALSE))</f>
        <v/>
      </c>
      <c r="M570" s="2" t="str">
        <f>IF(Tabel1[[#This Row],[ID'#]]="","",+VLOOKUP(Tabel1[[#This Row],[ID'#]],'[1]Product overview'!$B:$P,13,FALSE))</f>
        <v/>
      </c>
      <c r="N570" s="2" t="str">
        <f>IF(Tabel1[[#This Row],[ID'#]]="","",+VLOOKUP(Tabel1[[#This Row],[ID'#]],'[1]Product overview'!$B:$P,14,FALSE))</f>
        <v/>
      </c>
      <c r="O570" s="2" t="str">
        <f>IF(Tabel1[[#This Row],[ID'#]]="","",+VLOOKUP(Tabel1[[#This Row],[ID'#]],'[1]Product overview'!$B:$P,15,FALSE))</f>
        <v/>
      </c>
    </row>
    <row r="571" spans="1:15">
      <c r="A571" s="98"/>
      <c r="B571" s="98"/>
      <c r="C571" s="119"/>
      <c r="D571" s="98"/>
      <c r="E571" s="98"/>
      <c r="F571" s="98" t="str">
        <f>IF(Tabel1[[#This Row],[ID'#]]="","",+VLOOKUP(Tabel1[[#This Row],[ID'#]],'[1]Product overview'!$B:$P,2,FALSE))</f>
        <v/>
      </c>
      <c r="G571" s="2" t="str">
        <f>IF(Tabel1[[#This Row],[ID'#]]="","",+VLOOKUP(Tabel1[[#This Row],[ID'#]],'[1]Product overview'!$B:$P,5,FALSE))</f>
        <v/>
      </c>
      <c r="H571" s="2" t="str">
        <f>IF(Tabel1[[#This Row],[ID'#]]="","",+VLOOKUP(Tabel1[[#This Row],[ID'#]],'[1]Product overview'!$B:$P,8,FALSE))</f>
        <v/>
      </c>
      <c r="I571" s="2" t="str">
        <f>IF(Tabel1[[#This Row],[ID'#]]="","",+VLOOKUP(Tabel1[[#This Row],[ID'#]],'[1]Product overview'!$B:$P,9,FALSE))</f>
        <v/>
      </c>
      <c r="J571" s="2" t="str">
        <f>IF(Tabel1[[#This Row],[ID'#]]="","",+VLOOKUP(Tabel1[[#This Row],[ID'#]],'[1]Product overview'!$B:$P,10,FALSE))</f>
        <v/>
      </c>
      <c r="K571" s="2" t="str">
        <f>IF(Tabel1[[#This Row],[ID'#]]="","",+VLOOKUP(Tabel1[[#This Row],[ID'#]],'[1]Product overview'!$B:$P,11,FALSE))</f>
        <v/>
      </c>
      <c r="L571" s="2" t="str">
        <f>IF(Tabel1[[#This Row],[ID'#]]="","",+VLOOKUP(Tabel1[[#This Row],[ID'#]],'[1]Product overview'!$B:$P,12,FALSE))</f>
        <v/>
      </c>
      <c r="M571" s="2" t="str">
        <f>IF(Tabel1[[#This Row],[ID'#]]="","",+VLOOKUP(Tabel1[[#This Row],[ID'#]],'[1]Product overview'!$B:$P,13,FALSE))</f>
        <v/>
      </c>
      <c r="N571" s="2" t="str">
        <f>IF(Tabel1[[#This Row],[ID'#]]="","",+VLOOKUP(Tabel1[[#This Row],[ID'#]],'[1]Product overview'!$B:$P,14,FALSE))</f>
        <v/>
      </c>
      <c r="O571" s="2" t="str">
        <f>IF(Tabel1[[#This Row],[ID'#]]="","",+VLOOKUP(Tabel1[[#This Row],[ID'#]],'[1]Product overview'!$B:$P,15,FALSE))</f>
        <v/>
      </c>
    </row>
    <row r="572" spans="1:15">
      <c r="A572" s="98"/>
      <c r="B572" s="98"/>
      <c r="C572" s="119"/>
      <c r="D572" s="98"/>
      <c r="E572" s="98"/>
      <c r="F572" s="98" t="str">
        <f>IF(Tabel1[[#This Row],[ID'#]]="","",+VLOOKUP(Tabel1[[#This Row],[ID'#]],'[1]Product overview'!$B:$P,2,FALSE))</f>
        <v/>
      </c>
      <c r="G572" s="2" t="str">
        <f>IF(Tabel1[[#This Row],[ID'#]]="","",+VLOOKUP(Tabel1[[#This Row],[ID'#]],'[1]Product overview'!$B:$P,5,FALSE))</f>
        <v/>
      </c>
      <c r="H572" s="2" t="str">
        <f>IF(Tabel1[[#This Row],[ID'#]]="","",+VLOOKUP(Tabel1[[#This Row],[ID'#]],'[1]Product overview'!$B:$P,8,FALSE))</f>
        <v/>
      </c>
      <c r="I572" s="2" t="str">
        <f>IF(Tabel1[[#This Row],[ID'#]]="","",+VLOOKUP(Tabel1[[#This Row],[ID'#]],'[1]Product overview'!$B:$P,9,FALSE))</f>
        <v/>
      </c>
      <c r="J572" s="2" t="str">
        <f>IF(Tabel1[[#This Row],[ID'#]]="","",+VLOOKUP(Tabel1[[#This Row],[ID'#]],'[1]Product overview'!$B:$P,10,FALSE))</f>
        <v/>
      </c>
      <c r="K572" s="2" t="str">
        <f>IF(Tabel1[[#This Row],[ID'#]]="","",+VLOOKUP(Tabel1[[#This Row],[ID'#]],'[1]Product overview'!$B:$P,11,FALSE))</f>
        <v/>
      </c>
      <c r="L572" s="2" t="str">
        <f>IF(Tabel1[[#This Row],[ID'#]]="","",+VLOOKUP(Tabel1[[#This Row],[ID'#]],'[1]Product overview'!$B:$P,12,FALSE))</f>
        <v/>
      </c>
      <c r="M572" s="2" t="str">
        <f>IF(Tabel1[[#This Row],[ID'#]]="","",+VLOOKUP(Tabel1[[#This Row],[ID'#]],'[1]Product overview'!$B:$P,13,FALSE))</f>
        <v/>
      </c>
      <c r="N572" s="2" t="str">
        <f>IF(Tabel1[[#This Row],[ID'#]]="","",+VLOOKUP(Tabel1[[#This Row],[ID'#]],'[1]Product overview'!$B:$P,14,FALSE))</f>
        <v/>
      </c>
      <c r="O572" s="2" t="str">
        <f>IF(Tabel1[[#This Row],[ID'#]]="","",+VLOOKUP(Tabel1[[#This Row],[ID'#]],'[1]Product overview'!$B:$P,15,FALSE))</f>
        <v/>
      </c>
    </row>
    <row r="573" spans="1:15">
      <c r="A573" s="98"/>
      <c r="B573" s="98"/>
      <c r="C573" s="119"/>
      <c r="D573" s="98"/>
      <c r="E573" s="98"/>
      <c r="F573" s="98" t="str">
        <f>IF(Tabel1[[#This Row],[ID'#]]="","",+VLOOKUP(Tabel1[[#This Row],[ID'#]],'[1]Product overview'!$B:$P,2,FALSE))</f>
        <v/>
      </c>
      <c r="G573" s="2" t="str">
        <f>IF(Tabel1[[#This Row],[ID'#]]="","",+VLOOKUP(Tabel1[[#This Row],[ID'#]],'[1]Product overview'!$B:$P,5,FALSE))</f>
        <v/>
      </c>
      <c r="H573" s="2" t="str">
        <f>IF(Tabel1[[#This Row],[ID'#]]="","",+VLOOKUP(Tabel1[[#This Row],[ID'#]],'[1]Product overview'!$B:$P,8,FALSE))</f>
        <v/>
      </c>
      <c r="I573" s="2" t="str">
        <f>IF(Tabel1[[#This Row],[ID'#]]="","",+VLOOKUP(Tabel1[[#This Row],[ID'#]],'[1]Product overview'!$B:$P,9,FALSE))</f>
        <v/>
      </c>
      <c r="J573" s="2" t="str">
        <f>IF(Tabel1[[#This Row],[ID'#]]="","",+VLOOKUP(Tabel1[[#This Row],[ID'#]],'[1]Product overview'!$B:$P,10,FALSE))</f>
        <v/>
      </c>
      <c r="K573" s="2" t="str">
        <f>IF(Tabel1[[#This Row],[ID'#]]="","",+VLOOKUP(Tabel1[[#This Row],[ID'#]],'[1]Product overview'!$B:$P,11,FALSE))</f>
        <v/>
      </c>
      <c r="L573" s="2" t="str">
        <f>IF(Tabel1[[#This Row],[ID'#]]="","",+VLOOKUP(Tabel1[[#This Row],[ID'#]],'[1]Product overview'!$B:$P,12,FALSE))</f>
        <v/>
      </c>
      <c r="M573" s="2" t="str">
        <f>IF(Tabel1[[#This Row],[ID'#]]="","",+VLOOKUP(Tabel1[[#This Row],[ID'#]],'[1]Product overview'!$B:$P,13,FALSE))</f>
        <v/>
      </c>
      <c r="N573" s="2" t="str">
        <f>IF(Tabel1[[#This Row],[ID'#]]="","",+VLOOKUP(Tabel1[[#This Row],[ID'#]],'[1]Product overview'!$B:$P,14,FALSE))</f>
        <v/>
      </c>
      <c r="O573" s="2" t="str">
        <f>IF(Tabel1[[#This Row],[ID'#]]="","",+VLOOKUP(Tabel1[[#This Row],[ID'#]],'[1]Product overview'!$B:$P,15,FALSE))</f>
        <v/>
      </c>
    </row>
    <row r="574" spans="1:15">
      <c r="A574" s="98"/>
      <c r="B574" s="98"/>
      <c r="C574" s="119"/>
      <c r="D574" s="98"/>
      <c r="E574" s="98"/>
      <c r="F574" s="98" t="str">
        <f>IF(Tabel1[[#This Row],[ID'#]]="","",+VLOOKUP(Tabel1[[#This Row],[ID'#]],'[1]Product overview'!$B:$P,2,FALSE))</f>
        <v/>
      </c>
      <c r="G574" s="2" t="str">
        <f>IF(Tabel1[[#This Row],[ID'#]]="","",+VLOOKUP(Tabel1[[#This Row],[ID'#]],'[1]Product overview'!$B:$P,5,FALSE))</f>
        <v/>
      </c>
      <c r="H574" s="2" t="str">
        <f>IF(Tabel1[[#This Row],[ID'#]]="","",+VLOOKUP(Tabel1[[#This Row],[ID'#]],'[1]Product overview'!$B:$P,8,FALSE))</f>
        <v/>
      </c>
      <c r="I574" s="2" t="str">
        <f>IF(Tabel1[[#This Row],[ID'#]]="","",+VLOOKUP(Tabel1[[#This Row],[ID'#]],'[1]Product overview'!$B:$P,9,FALSE))</f>
        <v/>
      </c>
      <c r="J574" s="2" t="str">
        <f>IF(Tabel1[[#This Row],[ID'#]]="","",+VLOOKUP(Tabel1[[#This Row],[ID'#]],'[1]Product overview'!$B:$P,10,FALSE))</f>
        <v/>
      </c>
      <c r="K574" s="2" t="str">
        <f>IF(Tabel1[[#This Row],[ID'#]]="","",+VLOOKUP(Tabel1[[#This Row],[ID'#]],'[1]Product overview'!$B:$P,11,FALSE))</f>
        <v/>
      </c>
      <c r="L574" s="2" t="str">
        <f>IF(Tabel1[[#This Row],[ID'#]]="","",+VLOOKUP(Tabel1[[#This Row],[ID'#]],'[1]Product overview'!$B:$P,12,FALSE))</f>
        <v/>
      </c>
      <c r="M574" s="2" t="str">
        <f>IF(Tabel1[[#This Row],[ID'#]]="","",+VLOOKUP(Tabel1[[#This Row],[ID'#]],'[1]Product overview'!$B:$P,13,FALSE))</f>
        <v/>
      </c>
      <c r="N574" s="2" t="str">
        <f>IF(Tabel1[[#This Row],[ID'#]]="","",+VLOOKUP(Tabel1[[#This Row],[ID'#]],'[1]Product overview'!$B:$P,14,FALSE))</f>
        <v/>
      </c>
      <c r="O574" s="2" t="str">
        <f>IF(Tabel1[[#This Row],[ID'#]]="","",+VLOOKUP(Tabel1[[#This Row],[ID'#]],'[1]Product overview'!$B:$P,15,FALSE))</f>
        <v/>
      </c>
    </row>
    <row r="575" spans="1:15">
      <c r="A575" s="98"/>
      <c r="B575" s="98"/>
      <c r="C575" s="119"/>
      <c r="D575" s="98"/>
      <c r="E575" s="98"/>
      <c r="F575" s="98" t="str">
        <f>IF(Tabel1[[#This Row],[ID'#]]="","",+VLOOKUP(Tabel1[[#This Row],[ID'#]],'[1]Product overview'!$B:$P,2,FALSE))</f>
        <v/>
      </c>
      <c r="G575" s="2" t="str">
        <f>IF(Tabel1[[#This Row],[ID'#]]="","",+VLOOKUP(Tabel1[[#This Row],[ID'#]],'[1]Product overview'!$B:$P,5,FALSE))</f>
        <v/>
      </c>
      <c r="H575" s="2" t="str">
        <f>IF(Tabel1[[#This Row],[ID'#]]="","",+VLOOKUP(Tabel1[[#This Row],[ID'#]],'[1]Product overview'!$B:$P,8,FALSE))</f>
        <v/>
      </c>
      <c r="I575" s="2" t="str">
        <f>IF(Tabel1[[#This Row],[ID'#]]="","",+VLOOKUP(Tabel1[[#This Row],[ID'#]],'[1]Product overview'!$B:$P,9,FALSE))</f>
        <v/>
      </c>
      <c r="J575" s="2" t="str">
        <f>IF(Tabel1[[#This Row],[ID'#]]="","",+VLOOKUP(Tabel1[[#This Row],[ID'#]],'[1]Product overview'!$B:$P,10,FALSE))</f>
        <v/>
      </c>
      <c r="K575" s="2" t="str">
        <f>IF(Tabel1[[#This Row],[ID'#]]="","",+VLOOKUP(Tabel1[[#This Row],[ID'#]],'[1]Product overview'!$B:$P,11,FALSE))</f>
        <v/>
      </c>
      <c r="L575" s="2" t="str">
        <f>IF(Tabel1[[#This Row],[ID'#]]="","",+VLOOKUP(Tabel1[[#This Row],[ID'#]],'[1]Product overview'!$B:$P,12,FALSE))</f>
        <v/>
      </c>
      <c r="M575" s="2" t="str">
        <f>IF(Tabel1[[#This Row],[ID'#]]="","",+VLOOKUP(Tabel1[[#This Row],[ID'#]],'[1]Product overview'!$B:$P,13,FALSE))</f>
        <v/>
      </c>
      <c r="N575" s="2" t="str">
        <f>IF(Tabel1[[#This Row],[ID'#]]="","",+VLOOKUP(Tabel1[[#This Row],[ID'#]],'[1]Product overview'!$B:$P,14,FALSE))</f>
        <v/>
      </c>
      <c r="O575" s="2" t="str">
        <f>IF(Tabel1[[#This Row],[ID'#]]="","",+VLOOKUP(Tabel1[[#This Row],[ID'#]],'[1]Product overview'!$B:$P,15,FALSE))</f>
        <v/>
      </c>
    </row>
    <row r="576" spans="1:15">
      <c r="A576" s="98"/>
      <c r="B576" s="98"/>
      <c r="C576" s="119"/>
      <c r="D576" s="98"/>
      <c r="E576" s="98"/>
      <c r="F576" s="98" t="str">
        <f>IF(Tabel1[[#This Row],[ID'#]]="","",+VLOOKUP(Tabel1[[#This Row],[ID'#]],'[1]Product overview'!$B:$P,2,FALSE))</f>
        <v/>
      </c>
      <c r="G576" s="2" t="str">
        <f>IF(Tabel1[[#This Row],[ID'#]]="","",+VLOOKUP(Tabel1[[#This Row],[ID'#]],'[1]Product overview'!$B:$P,5,FALSE))</f>
        <v/>
      </c>
      <c r="H576" s="2" t="str">
        <f>IF(Tabel1[[#This Row],[ID'#]]="","",+VLOOKUP(Tabel1[[#This Row],[ID'#]],'[1]Product overview'!$B:$P,8,FALSE))</f>
        <v/>
      </c>
      <c r="I576" s="2" t="str">
        <f>IF(Tabel1[[#This Row],[ID'#]]="","",+VLOOKUP(Tabel1[[#This Row],[ID'#]],'[1]Product overview'!$B:$P,9,FALSE))</f>
        <v/>
      </c>
      <c r="J576" s="2" t="str">
        <f>IF(Tabel1[[#This Row],[ID'#]]="","",+VLOOKUP(Tabel1[[#This Row],[ID'#]],'[1]Product overview'!$B:$P,10,FALSE))</f>
        <v/>
      </c>
      <c r="K576" s="2" t="str">
        <f>IF(Tabel1[[#This Row],[ID'#]]="","",+VLOOKUP(Tabel1[[#This Row],[ID'#]],'[1]Product overview'!$B:$P,11,FALSE))</f>
        <v/>
      </c>
      <c r="L576" s="2" t="str">
        <f>IF(Tabel1[[#This Row],[ID'#]]="","",+VLOOKUP(Tabel1[[#This Row],[ID'#]],'[1]Product overview'!$B:$P,12,FALSE))</f>
        <v/>
      </c>
      <c r="M576" s="2" t="str">
        <f>IF(Tabel1[[#This Row],[ID'#]]="","",+VLOOKUP(Tabel1[[#This Row],[ID'#]],'[1]Product overview'!$B:$P,13,FALSE))</f>
        <v/>
      </c>
      <c r="N576" s="2" t="str">
        <f>IF(Tabel1[[#This Row],[ID'#]]="","",+VLOOKUP(Tabel1[[#This Row],[ID'#]],'[1]Product overview'!$B:$P,14,FALSE))</f>
        <v/>
      </c>
      <c r="O576" s="2" t="str">
        <f>IF(Tabel1[[#This Row],[ID'#]]="","",+VLOOKUP(Tabel1[[#This Row],[ID'#]],'[1]Product overview'!$B:$P,15,FALSE))</f>
        <v/>
      </c>
    </row>
    <row r="577" spans="1:15">
      <c r="A577" s="98"/>
      <c r="B577" s="98"/>
      <c r="C577" s="119"/>
      <c r="D577" s="98"/>
      <c r="E577" s="98"/>
      <c r="F577" s="98" t="str">
        <f>IF(Tabel1[[#This Row],[ID'#]]="","",+VLOOKUP(Tabel1[[#This Row],[ID'#]],'[1]Product overview'!$B:$P,2,FALSE))</f>
        <v/>
      </c>
      <c r="G577" s="2" t="str">
        <f>IF(Tabel1[[#This Row],[ID'#]]="","",+VLOOKUP(Tabel1[[#This Row],[ID'#]],'[1]Product overview'!$B:$P,5,FALSE))</f>
        <v/>
      </c>
      <c r="H577" s="2" t="str">
        <f>IF(Tabel1[[#This Row],[ID'#]]="","",+VLOOKUP(Tabel1[[#This Row],[ID'#]],'[1]Product overview'!$B:$P,8,FALSE))</f>
        <v/>
      </c>
      <c r="I577" s="2" t="str">
        <f>IF(Tabel1[[#This Row],[ID'#]]="","",+VLOOKUP(Tabel1[[#This Row],[ID'#]],'[1]Product overview'!$B:$P,9,FALSE))</f>
        <v/>
      </c>
      <c r="J577" s="2" t="str">
        <f>IF(Tabel1[[#This Row],[ID'#]]="","",+VLOOKUP(Tabel1[[#This Row],[ID'#]],'[1]Product overview'!$B:$P,10,FALSE))</f>
        <v/>
      </c>
      <c r="K577" s="2" t="str">
        <f>IF(Tabel1[[#This Row],[ID'#]]="","",+VLOOKUP(Tabel1[[#This Row],[ID'#]],'[1]Product overview'!$B:$P,11,FALSE))</f>
        <v/>
      </c>
      <c r="L577" s="2" t="str">
        <f>IF(Tabel1[[#This Row],[ID'#]]="","",+VLOOKUP(Tabel1[[#This Row],[ID'#]],'[1]Product overview'!$B:$P,12,FALSE))</f>
        <v/>
      </c>
      <c r="M577" s="2" t="str">
        <f>IF(Tabel1[[#This Row],[ID'#]]="","",+VLOOKUP(Tabel1[[#This Row],[ID'#]],'[1]Product overview'!$B:$P,13,FALSE))</f>
        <v/>
      </c>
      <c r="N577" s="2" t="str">
        <f>IF(Tabel1[[#This Row],[ID'#]]="","",+VLOOKUP(Tabel1[[#This Row],[ID'#]],'[1]Product overview'!$B:$P,14,FALSE))</f>
        <v/>
      </c>
      <c r="O577" s="2" t="str">
        <f>IF(Tabel1[[#This Row],[ID'#]]="","",+VLOOKUP(Tabel1[[#This Row],[ID'#]],'[1]Product overview'!$B:$P,15,FALSE))</f>
        <v/>
      </c>
    </row>
    <row r="578" spans="1:15">
      <c r="A578" s="98"/>
      <c r="B578" s="98"/>
      <c r="C578" s="119"/>
      <c r="D578" s="98"/>
      <c r="E578" s="98"/>
      <c r="F578" s="98" t="str">
        <f>IF(Tabel1[[#This Row],[ID'#]]="","",+VLOOKUP(Tabel1[[#This Row],[ID'#]],'[1]Product overview'!$B:$P,2,FALSE))</f>
        <v/>
      </c>
      <c r="G578" s="2" t="str">
        <f>IF(Tabel1[[#This Row],[ID'#]]="","",+VLOOKUP(Tabel1[[#This Row],[ID'#]],'[1]Product overview'!$B:$P,5,FALSE))</f>
        <v/>
      </c>
      <c r="H578" s="2" t="str">
        <f>IF(Tabel1[[#This Row],[ID'#]]="","",+VLOOKUP(Tabel1[[#This Row],[ID'#]],'[1]Product overview'!$B:$P,8,FALSE))</f>
        <v/>
      </c>
      <c r="I578" s="2" t="str">
        <f>IF(Tabel1[[#This Row],[ID'#]]="","",+VLOOKUP(Tabel1[[#This Row],[ID'#]],'[1]Product overview'!$B:$P,9,FALSE))</f>
        <v/>
      </c>
      <c r="J578" s="2" t="str">
        <f>IF(Tabel1[[#This Row],[ID'#]]="","",+VLOOKUP(Tabel1[[#This Row],[ID'#]],'[1]Product overview'!$B:$P,10,FALSE))</f>
        <v/>
      </c>
      <c r="K578" s="2" t="str">
        <f>IF(Tabel1[[#This Row],[ID'#]]="","",+VLOOKUP(Tabel1[[#This Row],[ID'#]],'[1]Product overview'!$B:$P,11,FALSE))</f>
        <v/>
      </c>
      <c r="L578" s="2" t="str">
        <f>IF(Tabel1[[#This Row],[ID'#]]="","",+VLOOKUP(Tabel1[[#This Row],[ID'#]],'[1]Product overview'!$B:$P,12,FALSE))</f>
        <v/>
      </c>
      <c r="M578" s="2" t="str">
        <f>IF(Tabel1[[#This Row],[ID'#]]="","",+VLOOKUP(Tabel1[[#This Row],[ID'#]],'[1]Product overview'!$B:$P,13,FALSE))</f>
        <v/>
      </c>
      <c r="N578" s="2" t="str">
        <f>IF(Tabel1[[#This Row],[ID'#]]="","",+VLOOKUP(Tabel1[[#This Row],[ID'#]],'[1]Product overview'!$B:$P,14,FALSE))</f>
        <v/>
      </c>
      <c r="O578" s="2" t="str">
        <f>IF(Tabel1[[#This Row],[ID'#]]="","",+VLOOKUP(Tabel1[[#This Row],[ID'#]],'[1]Product overview'!$B:$P,15,FALSE))</f>
        <v/>
      </c>
    </row>
    <row r="579" spans="1:15">
      <c r="A579" s="98"/>
      <c r="B579" s="98"/>
      <c r="C579" s="119"/>
      <c r="D579" s="98"/>
      <c r="E579" s="98"/>
      <c r="F579" s="98" t="str">
        <f>IF(Tabel1[[#This Row],[ID'#]]="","",+VLOOKUP(Tabel1[[#This Row],[ID'#]],'[1]Product overview'!$B:$P,2,FALSE))</f>
        <v/>
      </c>
      <c r="G579" s="2" t="str">
        <f>IF(Tabel1[[#This Row],[ID'#]]="","",+VLOOKUP(Tabel1[[#This Row],[ID'#]],'[1]Product overview'!$B:$P,5,FALSE))</f>
        <v/>
      </c>
      <c r="H579" s="2" t="str">
        <f>IF(Tabel1[[#This Row],[ID'#]]="","",+VLOOKUP(Tabel1[[#This Row],[ID'#]],'[1]Product overview'!$B:$P,8,FALSE))</f>
        <v/>
      </c>
      <c r="I579" s="2" t="str">
        <f>IF(Tabel1[[#This Row],[ID'#]]="","",+VLOOKUP(Tabel1[[#This Row],[ID'#]],'[1]Product overview'!$B:$P,9,FALSE))</f>
        <v/>
      </c>
      <c r="J579" s="2" t="str">
        <f>IF(Tabel1[[#This Row],[ID'#]]="","",+VLOOKUP(Tabel1[[#This Row],[ID'#]],'[1]Product overview'!$B:$P,10,FALSE))</f>
        <v/>
      </c>
      <c r="K579" s="2" t="str">
        <f>IF(Tabel1[[#This Row],[ID'#]]="","",+VLOOKUP(Tabel1[[#This Row],[ID'#]],'[1]Product overview'!$B:$P,11,FALSE))</f>
        <v/>
      </c>
      <c r="L579" s="2" t="str">
        <f>IF(Tabel1[[#This Row],[ID'#]]="","",+VLOOKUP(Tabel1[[#This Row],[ID'#]],'[1]Product overview'!$B:$P,12,FALSE))</f>
        <v/>
      </c>
      <c r="M579" s="2" t="str">
        <f>IF(Tabel1[[#This Row],[ID'#]]="","",+VLOOKUP(Tabel1[[#This Row],[ID'#]],'[1]Product overview'!$B:$P,13,FALSE))</f>
        <v/>
      </c>
      <c r="N579" s="2" t="str">
        <f>IF(Tabel1[[#This Row],[ID'#]]="","",+VLOOKUP(Tabel1[[#This Row],[ID'#]],'[1]Product overview'!$B:$P,14,FALSE))</f>
        <v/>
      </c>
      <c r="O579" s="2" t="str">
        <f>IF(Tabel1[[#This Row],[ID'#]]="","",+VLOOKUP(Tabel1[[#This Row],[ID'#]],'[1]Product overview'!$B:$P,15,FALSE))</f>
        <v/>
      </c>
    </row>
    <row r="580" spans="1:15">
      <c r="A580" s="98"/>
      <c r="B580" s="98"/>
      <c r="C580" s="119"/>
      <c r="D580" s="98"/>
      <c r="E580" s="98"/>
      <c r="F580" s="98" t="str">
        <f>IF(Tabel1[[#This Row],[ID'#]]="","",+VLOOKUP(Tabel1[[#This Row],[ID'#]],'[1]Product overview'!$B:$P,2,FALSE))</f>
        <v/>
      </c>
      <c r="G580" s="2" t="str">
        <f>IF(Tabel1[[#This Row],[ID'#]]="","",+VLOOKUP(Tabel1[[#This Row],[ID'#]],'[1]Product overview'!$B:$P,5,FALSE))</f>
        <v/>
      </c>
      <c r="H580" s="2" t="str">
        <f>IF(Tabel1[[#This Row],[ID'#]]="","",+VLOOKUP(Tabel1[[#This Row],[ID'#]],'[1]Product overview'!$B:$P,8,FALSE))</f>
        <v/>
      </c>
      <c r="I580" s="2" t="str">
        <f>IF(Tabel1[[#This Row],[ID'#]]="","",+VLOOKUP(Tabel1[[#This Row],[ID'#]],'[1]Product overview'!$B:$P,9,FALSE))</f>
        <v/>
      </c>
      <c r="J580" s="2" t="str">
        <f>IF(Tabel1[[#This Row],[ID'#]]="","",+VLOOKUP(Tabel1[[#This Row],[ID'#]],'[1]Product overview'!$B:$P,10,FALSE))</f>
        <v/>
      </c>
      <c r="K580" s="2" t="str">
        <f>IF(Tabel1[[#This Row],[ID'#]]="","",+VLOOKUP(Tabel1[[#This Row],[ID'#]],'[1]Product overview'!$B:$P,11,FALSE))</f>
        <v/>
      </c>
      <c r="L580" s="2" t="str">
        <f>IF(Tabel1[[#This Row],[ID'#]]="","",+VLOOKUP(Tabel1[[#This Row],[ID'#]],'[1]Product overview'!$B:$P,12,FALSE))</f>
        <v/>
      </c>
      <c r="M580" s="2" t="str">
        <f>IF(Tabel1[[#This Row],[ID'#]]="","",+VLOOKUP(Tabel1[[#This Row],[ID'#]],'[1]Product overview'!$B:$P,13,FALSE))</f>
        <v/>
      </c>
      <c r="N580" s="2" t="str">
        <f>IF(Tabel1[[#This Row],[ID'#]]="","",+VLOOKUP(Tabel1[[#This Row],[ID'#]],'[1]Product overview'!$B:$P,14,FALSE))</f>
        <v/>
      </c>
      <c r="O580" s="2" t="str">
        <f>IF(Tabel1[[#This Row],[ID'#]]="","",+VLOOKUP(Tabel1[[#This Row],[ID'#]],'[1]Product overview'!$B:$P,15,FALSE))</f>
        <v/>
      </c>
    </row>
    <row r="581" spans="1:15">
      <c r="A581" s="98"/>
      <c r="B581" s="98"/>
      <c r="C581" s="119"/>
      <c r="D581" s="98"/>
      <c r="E581" s="98"/>
      <c r="F581" s="98" t="str">
        <f>IF(Tabel1[[#This Row],[ID'#]]="","",+VLOOKUP(Tabel1[[#This Row],[ID'#]],'[1]Product overview'!$B:$P,2,FALSE))</f>
        <v/>
      </c>
      <c r="G581" s="2" t="str">
        <f>IF(Tabel1[[#This Row],[ID'#]]="","",+VLOOKUP(Tabel1[[#This Row],[ID'#]],'[1]Product overview'!$B:$P,5,FALSE))</f>
        <v/>
      </c>
      <c r="H581" s="2" t="str">
        <f>IF(Tabel1[[#This Row],[ID'#]]="","",+VLOOKUP(Tabel1[[#This Row],[ID'#]],'[1]Product overview'!$B:$P,8,FALSE))</f>
        <v/>
      </c>
      <c r="I581" s="2" t="str">
        <f>IF(Tabel1[[#This Row],[ID'#]]="","",+VLOOKUP(Tabel1[[#This Row],[ID'#]],'[1]Product overview'!$B:$P,9,FALSE))</f>
        <v/>
      </c>
      <c r="J581" s="2" t="str">
        <f>IF(Tabel1[[#This Row],[ID'#]]="","",+VLOOKUP(Tabel1[[#This Row],[ID'#]],'[1]Product overview'!$B:$P,10,FALSE))</f>
        <v/>
      </c>
      <c r="K581" s="2" t="str">
        <f>IF(Tabel1[[#This Row],[ID'#]]="","",+VLOOKUP(Tabel1[[#This Row],[ID'#]],'[1]Product overview'!$B:$P,11,FALSE))</f>
        <v/>
      </c>
      <c r="L581" s="2" t="str">
        <f>IF(Tabel1[[#This Row],[ID'#]]="","",+VLOOKUP(Tabel1[[#This Row],[ID'#]],'[1]Product overview'!$B:$P,12,FALSE))</f>
        <v/>
      </c>
      <c r="M581" s="2" t="str">
        <f>IF(Tabel1[[#This Row],[ID'#]]="","",+VLOOKUP(Tabel1[[#This Row],[ID'#]],'[1]Product overview'!$B:$P,13,FALSE))</f>
        <v/>
      </c>
      <c r="N581" s="2" t="str">
        <f>IF(Tabel1[[#This Row],[ID'#]]="","",+VLOOKUP(Tabel1[[#This Row],[ID'#]],'[1]Product overview'!$B:$P,14,FALSE))</f>
        <v/>
      </c>
      <c r="O581" s="2" t="str">
        <f>IF(Tabel1[[#This Row],[ID'#]]="","",+VLOOKUP(Tabel1[[#This Row],[ID'#]],'[1]Product overview'!$B:$P,15,FALSE))</f>
        <v/>
      </c>
    </row>
    <row r="582" spans="1:15">
      <c r="A582" s="98"/>
      <c r="B582" s="98"/>
      <c r="C582" s="119"/>
      <c r="D582" s="98"/>
      <c r="E582" s="98"/>
      <c r="F582" s="98" t="str">
        <f>IF(Tabel1[[#This Row],[ID'#]]="","",+VLOOKUP(Tabel1[[#This Row],[ID'#]],'[1]Product overview'!$B:$P,2,FALSE))</f>
        <v/>
      </c>
      <c r="G582" s="2" t="str">
        <f>IF(Tabel1[[#This Row],[ID'#]]="","",+VLOOKUP(Tabel1[[#This Row],[ID'#]],'[1]Product overview'!$B:$P,5,FALSE))</f>
        <v/>
      </c>
      <c r="H582" s="2" t="str">
        <f>IF(Tabel1[[#This Row],[ID'#]]="","",+VLOOKUP(Tabel1[[#This Row],[ID'#]],'[1]Product overview'!$B:$P,8,FALSE))</f>
        <v/>
      </c>
      <c r="I582" s="2" t="str">
        <f>IF(Tabel1[[#This Row],[ID'#]]="","",+VLOOKUP(Tabel1[[#This Row],[ID'#]],'[1]Product overview'!$B:$P,9,FALSE))</f>
        <v/>
      </c>
      <c r="J582" s="2" t="str">
        <f>IF(Tabel1[[#This Row],[ID'#]]="","",+VLOOKUP(Tabel1[[#This Row],[ID'#]],'[1]Product overview'!$B:$P,10,FALSE))</f>
        <v/>
      </c>
      <c r="K582" s="2" t="str">
        <f>IF(Tabel1[[#This Row],[ID'#]]="","",+VLOOKUP(Tabel1[[#This Row],[ID'#]],'[1]Product overview'!$B:$P,11,FALSE))</f>
        <v/>
      </c>
      <c r="L582" s="2" t="str">
        <f>IF(Tabel1[[#This Row],[ID'#]]="","",+VLOOKUP(Tabel1[[#This Row],[ID'#]],'[1]Product overview'!$B:$P,12,FALSE))</f>
        <v/>
      </c>
      <c r="M582" s="2" t="str">
        <f>IF(Tabel1[[#This Row],[ID'#]]="","",+VLOOKUP(Tabel1[[#This Row],[ID'#]],'[1]Product overview'!$B:$P,13,FALSE))</f>
        <v/>
      </c>
      <c r="N582" s="2" t="str">
        <f>IF(Tabel1[[#This Row],[ID'#]]="","",+VLOOKUP(Tabel1[[#This Row],[ID'#]],'[1]Product overview'!$B:$P,14,FALSE))</f>
        <v/>
      </c>
      <c r="O582" s="2" t="str">
        <f>IF(Tabel1[[#This Row],[ID'#]]="","",+VLOOKUP(Tabel1[[#This Row],[ID'#]],'[1]Product overview'!$B:$P,15,FALSE))</f>
        <v/>
      </c>
    </row>
    <row r="583" spans="1:15">
      <c r="A583" s="98"/>
      <c r="B583" s="98"/>
      <c r="C583" s="119"/>
      <c r="D583" s="98"/>
      <c r="E583" s="98"/>
      <c r="F583" s="98" t="str">
        <f>IF(Tabel1[[#This Row],[ID'#]]="","",+VLOOKUP(Tabel1[[#This Row],[ID'#]],'[1]Product overview'!$B:$P,2,FALSE))</f>
        <v/>
      </c>
      <c r="G583" s="2" t="str">
        <f>IF(Tabel1[[#This Row],[ID'#]]="","",+VLOOKUP(Tabel1[[#This Row],[ID'#]],'[1]Product overview'!$B:$P,5,FALSE))</f>
        <v/>
      </c>
      <c r="H583" s="2" t="str">
        <f>IF(Tabel1[[#This Row],[ID'#]]="","",+VLOOKUP(Tabel1[[#This Row],[ID'#]],'[1]Product overview'!$B:$P,8,FALSE))</f>
        <v/>
      </c>
      <c r="I583" s="2" t="str">
        <f>IF(Tabel1[[#This Row],[ID'#]]="","",+VLOOKUP(Tabel1[[#This Row],[ID'#]],'[1]Product overview'!$B:$P,9,FALSE))</f>
        <v/>
      </c>
      <c r="J583" s="2" t="str">
        <f>IF(Tabel1[[#This Row],[ID'#]]="","",+VLOOKUP(Tabel1[[#This Row],[ID'#]],'[1]Product overview'!$B:$P,10,FALSE))</f>
        <v/>
      </c>
      <c r="K583" s="2" t="str">
        <f>IF(Tabel1[[#This Row],[ID'#]]="","",+VLOOKUP(Tabel1[[#This Row],[ID'#]],'[1]Product overview'!$B:$P,11,FALSE))</f>
        <v/>
      </c>
      <c r="L583" s="2" t="str">
        <f>IF(Tabel1[[#This Row],[ID'#]]="","",+VLOOKUP(Tabel1[[#This Row],[ID'#]],'[1]Product overview'!$B:$P,12,FALSE))</f>
        <v/>
      </c>
      <c r="M583" s="2" t="str">
        <f>IF(Tabel1[[#This Row],[ID'#]]="","",+VLOOKUP(Tabel1[[#This Row],[ID'#]],'[1]Product overview'!$B:$P,13,FALSE))</f>
        <v/>
      </c>
      <c r="N583" s="2" t="str">
        <f>IF(Tabel1[[#This Row],[ID'#]]="","",+VLOOKUP(Tabel1[[#This Row],[ID'#]],'[1]Product overview'!$B:$P,14,FALSE))</f>
        <v/>
      </c>
      <c r="O583" s="2" t="str">
        <f>IF(Tabel1[[#This Row],[ID'#]]="","",+VLOOKUP(Tabel1[[#This Row],[ID'#]],'[1]Product overview'!$B:$P,15,FALSE))</f>
        <v/>
      </c>
    </row>
    <row r="584" spans="1:15">
      <c r="A584" s="98"/>
      <c r="B584" s="98"/>
      <c r="C584" s="119"/>
      <c r="D584" s="98"/>
      <c r="E584" s="98"/>
      <c r="F584" s="98" t="str">
        <f>IF(Tabel1[[#This Row],[ID'#]]="","",+VLOOKUP(Tabel1[[#This Row],[ID'#]],'[1]Product overview'!$B:$P,2,FALSE))</f>
        <v/>
      </c>
      <c r="G584" s="2" t="str">
        <f>IF(Tabel1[[#This Row],[ID'#]]="","",+VLOOKUP(Tabel1[[#This Row],[ID'#]],'[1]Product overview'!$B:$P,5,FALSE))</f>
        <v/>
      </c>
      <c r="H584" s="2" t="str">
        <f>IF(Tabel1[[#This Row],[ID'#]]="","",+VLOOKUP(Tabel1[[#This Row],[ID'#]],'[1]Product overview'!$B:$P,8,FALSE))</f>
        <v/>
      </c>
      <c r="I584" s="2" t="str">
        <f>IF(Tabel1[[#This Row],[ID'#]]="","",+VLOOKUP(Tabel1[[#This Row],[ID'#]],'[1]Product overview'!$B:$P,9,FALSE))</f>
        <v/>
      </c>
      <c r="J584" s="2" t="str">
        <f>IF(Tabel1[[#This Row],[ID'#]]="","",+VLOOKUP(Tabel1[[#This Row],[ID'#]],'[1]Product overview'!$B:$P,10,FALSE))</f>
        <v/>
      </c>
      <c r="K584" s="2" t="str">
        <f>IF(Tabel1[[#This Row],[ID'#]]="","",+VLOOKUP(Tabel1[[#This Row],[ID'#]],'[1]Product overview'!$B:$P,11,FALSE))</f>
        <v/>
      </c>
      <c r="L584" s="2" t="str">
        <f>IF(Tabel1[[#This Row],[ID'#]]="","",+VLOOKUP(Tabel1[[#This Row],[ID'#]],'[1]Product overview'!$B:$P,12,FALSE))</f>
        <v/>
      </c>
      <c r="M584" s="2" t="str">
        <f>IF(Tabel1[[#This Row],[ID'#]]="","",+VLOOKUP(Tabel1[[#This Row],[ID'#]],'[1]Product overview'!$B:$P,13,FALSE))</f>
        <v/>
      </c>
      <c r="N584" s="2" t="str">
        <f>IF(Tabel1[[#This Row],[ID'#]]="","",+VLOOKUP(Tabel1[[#This Row],[ID'#]],'[1]Product overview'!$B:$P,14,FALSE))</f>
        <v/>
      </c>
      <c r="O584" s="2" t="str">
        <f>IF(Tabel1[[#This Row],[ID'#]]="","",+VLOOKUP(Tabel1[[#This Row],[ID'#]],'[1]Product overview'!$B:$P,15,FALSE))</f>
        <v/>
      </c>
    </row>
    <row r="585" spans="1:15">
      <c r="A585" s="98"/>
      <c r="B585" s="98"/>
      <c r="C585" s="119"/>
      <c r="D585" s="98"/>
      <c r="E585" s="98"/>
      <c r="F585" s="98" t="str">
        <f>IF(Tabel1[[#This Row],[ID'#]]="","",+VLOOKUP(Tabel1[[#This Row],[ID'#]],'[1]Product overview'!$B:$P,2,FALSE))</f>
        <v/>
      </c>
      <c r="G585" s="2" t="str">
        <f>IF(Tabel1[[#This Row],[ID'#]]="","",+VLOOKUP(Tabel1[[#This Row],[ID'#]],'[1]Product overview'!$B:$P,5,FALSE))</f>
        <v/>
      </c>
      <c r="H585" s="2" t="str">
        <f>IF(Tabel1[[#This Row],[ID'#]]="","",+VLOOKUP(Tabel1[[#This Row],[ID'#]],'[1]Product overview'!$B:$P,8,FALSE))</f>
        <v/>
      </c>
      <c r="I585" s="2" t="str">
        <f>IF(Tabel1[[#This Row],[ID'#]]="","",+VLOOKUP(Tabel1[[#This Row],[ID'#]],'[1]Product overview'!$B:$P,9,FALSE))</f>
        <v/>
      </c>
      <c r="J585" s="2" t="str">
        <f>IF(Tabel1[[#This Row],[ID'#]]="","",+VLOOKUP(Tabel1[[#This Row],[ID'#]],'[1]Product overview'!$B:$P,10,FALSE))</f>
        <v/>
      </c>
      <c r="K585" s="2" t="str">
        <f>IF(Tabel1[[#This Row],[ID'#]]="","",+VLOOKUP(Tabel1[[#This Row],[ID'#]],'[1]Product overview'!$B:$P,11,FALSE))</f>
        <v/>
      </c>
      <c r="L585" s="2" t="str">
        <f>IF(Tabel1[[#This Row],[ID'#]]="","",+VLOOKUP(Tabel1[[#This Row],[ID'#]],'[1]Product overview'!$B:$P,12,FALSE))</f>
        <v/>
      </c>
      <c r="M585" s="2" t="str">
        <f>IF(Tabel1[[#This Row],[ID'#]]="","",+VLOOKUP(Tabel1[[#This Row],[ID'#]],'[1]Product overview'!$B:$P,13,FALSE))</f>
        <v/>
      </c>
      <c r="N585" s="2" t="str">
        <f>IF(Tabel1[[#This Row],[ID'#]]="","",+VLOOKUP(Tabel1[[#This Row],[ID'#]],'[1]Product overview'!$B:$P,14,FALSE))</f>
        <v/>
      </c>
      <c r="O585" s="2" t="str">
        <f>IF(Tabel1[[#This Row],[ID'#]]="","",+VLOOKUP(Tabel1[[#This Row],[ID'#]],'[1]Product overview'!$B:$P,15,FALSE))</f>
        <v/>
      </c>
    </row>
    <row r="586" spans="1:15">
      <c r="A586" s="98"/>
      <c r="B586" s="98"/>
      <c r="C586" s="119"/>
      <c r="D586" s="98"/>
      <c r="E586" s="98"/>
      <c r="F586" s="98" t="str">
        <f>IF(Tabel1[[#This Row],[ID'#]]="","",+VLOOKUP(Tabel1[[#This Row],[ID'#]],'[1]Product overview'!$B:$P,2,FALSE))</f>
        <v/>
      </c>
      <c r="G586" s="2" t="str">
        <f>IF(Tabel1[[#This Row],[ID'#]]="","",+VLOOKUP(Tabel1[[#This Row],[ID'#]],'[1]Product overview'!$B:$P,5,FALSE))</f>
        <v/>
      </c>
      <c r="H586" s="2" t="str">
        <f>IF(Tabel1[[#This Row],[ID'#]]="","",+VLOOKUP(Tabel1[[#This Row],[ID'#]],'[1]Product overview'!$B:$P,8,FALSE))</f>
        <v/>
      </c>
      <c r="I586" s="2" t="str">
        <f>IF(Tabel1[[#This Row],[ID'#]]="","",+VLOOKUP(Tabel1[[#This Row],[ID'#]],'[1]Product overview'!$B:$P,9,FALSE))</f>
        <v/>
      </c>
      <c r="J586" s="2" t="str">
        <f>IF(Tabel1[[#This Row],[ID'#]]="","",+VLOOKUP(Tabel1[[#This Row],[ID'#]],'[1]Product overview'!$B:$P,10,FALSE))</f>
        <v/>
      </c>
      <c r="K586" s="2" t="str">
        <f>IF(Tabel1[[#This Row],[ID'#]]="","",+VLOOKUP(Tabel1[[#This Row],[ID'#]],'[1]Product overview'!$B:$P,11,FALSE))</f>
        <v/>
      </c>
      <c r="L586" s="2" t="str">
        <f>IF(Tabel1[[#This Row],[ID'#]]="","",+VLOOKUP(Tabel1[[#This Row],[ID'#]],'[1]Product overview'!$B:$P,12,FALSE))</f>
        <v/>
      </c>
      <c r="M586" s="2" t="str">
        <f>IF(Tabel1[[#This Row],[ID'#]]="","",+VLOOKUP(Tabel1[[#This Row],[ID'#]],'[1]Product overview'!$B:$P,13,FALSE))</f>
        <v/>
      </c>
      <c r="N586" s="2" t="str">
        <f>IF(Tabel1[[#This Row],[ID'#]]="","",+VLOOKUP(Tabel1[[#This Row],[ID'#]],'[1]Product overview'!$B:$P,14,FALSE))</f>
        <v/>
      </c>
      <c r="O586" s="2" t="str">
        <f>IF(Tabel1[[#This Row],[ID'#]]="","",+VLOOKUP(Tabel1[[#This Row],[ID'#]],'[1]Product overview'!$B:$P,15,FALSE))</f>
        <v/>
      </c>
    </row>
    <row r="587" spans="1:15">
      <c r="A587" s="98"/>
      <c r="B587" s="98"/>
      <c r="C587" s="119"/>
      <c r="D587" s="98"/>
      <c r="E587" s="98"/>
      <c r="F587" s="98" t="str">
        <f>IF(Tabel1[[#This Row],[ID'#]]="","",+VLOOKUP(Tabel1[[#This Row],[ID'#]],'[1]Product overview'!$B:$P,2,FALSE))</f>
        <v/>
      </c>
      <c r="G587" s="2" t="str">
        <f>IF(Tabel1[[#This Row],[ID'#]]="","",+VLOOKUP(Tabel1[[#This Row],[ID'#]],'[1]Product overview'!$B:$P,5,FALSE))</f>
        <v/>
      </c>
      <c r="H587" s="2" t="str">
        <f>IF(Tabel1[[#This Row],[ID'#]]="","",+VLOOKUP(Tabel1[[#This Row],[ID'#]],'[1]Product overview'!$B:$P,8,FALSE))</f>
        <v/>
      </c>
      <c r="I587" s="2" t="str">
        <f>IF(Tabel1[[#This Row],[ID'#]]="","",+VLOOKUP(Tabel1[[#This Row],[ID'#]],'[1]Product overview'!$B:$P,9,FALSE))</f>
        <v/>
      </c>
      <c r="J587" s="2" t="str">
        <f>IF(Tabel1[[#This Row],[ID'#]]="","",+VLOOKUP(Tabel1[[#This Row],[ID'#]],'[1]Product overview'!$B:$P,10,FALSE))</f>
        <v/>
      </c>
      <c r="K587" s="2" t="str">
        <f>IF(Tabel1[[#This Row],[ID'#]]="","",+VLOOKUP(Tabel1[[#This Row],[ID'#]],'[1]Product overview'!$B:$P,11,FALSE))</f>
        <v/>
      </c>
      <c r="L587" s="2" t="str">
        <f>IF(Tabel1[[#This Row],[ID'#]]="","",+VLOOKUP(Tabel1[[#This Row],[ID'#]],'[1]Product overview'!$B:$P,12,FALSE))</f>
        <v/>
      </c>
      <c r="M587" s="2" t="str">
        <f>IF(Tabel1[[#This Row],[ID'#]]="","",+VLOOKUP(Tabel1[[#This Row],[ID'#]],'[1]Product overview'!$B:$P,13,FALSE))</f>
        <v/>
      </c>
      <c r="N587" s="2" t="str">
        <f>IF(Tabel1[[#This Row],[ID'#]]="","",+VLOOKUP(Tabel1[[#This Row],[ID'#]],'[1]Product overview'!$B:$P,14,FALSE))</f>
        <v/>
      </c>
      <c r="O587" s="2" t="str">
        <f>IF(Tabel1[[#This Row],[ID'#]]="","",+VLOOKUP(Tabel1[[#This Row],[ID'#]],'[1]Product overview'!$B:$P,15,FALSE))</f>
        <v/>
      </c>
    </row>
    <row r="588" spans="1:15">
      <c r="A588" s="98"/>
      <c r="B588" s="98"/>
      <c r="C588" s="119"/>
      <c r="D588" s="98"/>
      <c r="E588" s="98"/>
      <c r="F588" s="98" t="str">
        <f>IF(Tabel1[[#This Row],[ID'#]]="","",+VLOOKUP(Tabel1[[#This Row],[ID'#]],'[1]Product overview'!$B:$P,2,FALSE))</f>
        <v/>
      </c>
      <c r="G588" s="2" t="str">
        <f>IF(Tabel1[[#This Row],[ID'#]]="","",+VLOOKUP(Tabel1[[#This Row],[ID'#]],'[1]Product overview'!$B:$P,5,FALSE))</f>
        <v/>
      </c>
      <c r="H588" s="2" t="str">
        <f>IF(Tabel1[[#This Row],[ID'#]]="","",+VLOOKUP(Tabel1[[#This Row],[ID'#]],'[1]Product overview'!$B:$P,8,FALSE))</f>
        <v/>
      </c>
      <c r="I588" s="2" t="str">
        <f>IF(Tabel1[[#This Row],[ID'#]]="","",+VLOOKUP(Tabel1[[#This Row],[ID'#]],'[1]Product overview'!$B:$P,9,FALSE))</f>
        <v/>
      </c>
      <c r="J588" s="2" t="str">
        <f>IF(Tabel1[[#This Row],[ID'#]]="","",+VLOOKUP(Tabel1[[#This Row],[ID'#]],'[1]Product overview'!$B:$P,10,FALSE))</f>
        <v/>
      </c>
      <c r="K588" s="2" t="str">
        <f>IF(Tabel1[[#This Row],[ID'#]]="","",+VLOOKUP(Tabel1[[#This Row],[ID'#]],'[1]Product overview'!$B:$P,11,FALSE))</f>
        <v/>
      </c>
      <c r="L588" s="2" t="str">
        <f>IF(Tabel1[[#This Row],[ID'#]]="","",+VLOOKUP(Tabel1[[#This Row],[ID'#]],'[1]Product overview'!$B:$P,12,FALSE))</f>
        <v/>
      </c>
      <c r="M588" s="2" t="str">
        <f>IF(Tabel1[[#This Row],[ID'#]]="","",+VLOOKUP(Tabel1[[#This Row],[ID'#]],'[1]Product overview'!$B:$P,13,FALSE))</f>
        <v/>
      </c>
      <c r="N588" s="2" t="str">
        <f>IF(Tabel1[[#This Row],[ID'#]]="","",+VLOOKUP(Tabel1[[#This Row],[ID'#]],'[1]Product overview'!$B:$P,14,FALSE))</f>
        <v/>
      </c>
      <c r="O588" s="2" t="str">
        <f>IF(Tabel1[[#This Row],[ID'#]]="","",+VLOOKUP(Tabel1[[#This Row],[ID'#]],'[1]Product overview'!$B:$P,15,FALSE))</f>
        <v/>
      </c>
    </row>
    <row r="589" spans="1:15">
      <c r="A589" s="98"/>
      <c r="B589" s="98"/>
      <c r="C589" s="119"/>
      <c r="D589" s="98"/>
      <c r="E589" s="98"/>
      <c r="F589" s="98" t="str">
        <f>IF(Tabel1[[#This Row],[ID'#]]="","",+VLOOKUP(Tabel1[[#This Row],[ID'#]],'[1]Product overview'!$B:$P,2,FALSE))</f>
        <v/>
      </c>
      <c r="G589" s="2" t="str">
        <f>IF(Tabel1[[#This Row],[ID'#]]="","",+VLOOKUP(Tabel1[[#This Row],[ID'#]],'[1]Product overview'!$B:$P,5,FALSE))</f>
        <v/>
      </c>
      <c r="H589" s="2" t="str">
        <f>IF(Tabel1[[#This Row],[ID'#]]="","",+VLOOKUP(Tabel1[[#This Row],[ID'#]],'[1]Product overview'!$B:$P,8,FALSE))</f>
        <v/>
      </c>
      <c r="I589" s="2" t="str">
        <f>IF(Tabel1[[#This Row],[ID'#]]="","",+VLOOKUP(Tabel1[[#This Row],[ID'#]],'[1]Product overview'!$B:$P,9,FALSE))</f>
        <v/>
      </c>
      <c r="J589" s="2" t="str">
        <f>IF(Tabel1[[#This Row],[ID'#]]="","",+VLOOKUP(Tabel1[[#This Row],[ID'#]],'[1]Product overview'!$B:$P,10,FALSE))</f>
        <v/>
      </c>
      <c r="K589" s="2" t="str">
        <f>IF(Tabel1[[#This Row],[ID'#]]="","",+VLOOKUP(Tabel1[[#This Row],[ID'#]],'[1]Product overview'!$B:$P,11,FALSE))</f>
        <v/>
      </c>
      <c r="L589" s="2" t="str">
        <f>IF(Tabel1[[#This Row],[ID'#]]="","",+VLOOKUP(Tabel1[[#This Row],[ID'#]],'[1]Product overview'!$B:$P,12,FALSE))</f>
        <v/>
      </c>
      <c r="M589" s="2" t="str">
        <f>IF(Tabel1[[#This Row],[ID'#]]="","",+VLOOKUP(Tabel1[[#This Row],[ID'#]],'[1]Product overview'!$B:$P,13,FALSE))</f>
        <v/>
      </c>
      <c r="N589" s="2" t="str">
        <f>IF(Tabel1[[#This Row],[ID'#]]="","",+VLOOKUP(Tabel1[[#This Row],[ID'#]],'[1]Product overview'!$B:$P,14,FALSE))</f>
        <v/>
      </c>
      <c r="O589" s="2" t="str">
        <f>IF(Tabel1[[#This Row],[ID'#]]="","",+VLOOKUP(Tabel1[[#This Row],[ID'#]],'[1]Product overview'!$B:$P,15,FALSE))</f>
        <v/>
      </c>
    </row>
    <row r="590" spans="1:15">
      <c r="A590" s="98"/>
      <c r="B590" s="98"/>
      <c r="C590" s="119"/>
      <c r="D590" s="98"/>
      <c r="E590" s="98"/>
      <c r="F590" s="98" t="str">
        <f>IF(Tabel1[[#This Row],[ID'#]]="","",+VLOOKUP(Tabel1[[#This Row],[ID'#]],'[1]Product overview'!$B:$P,2,FALSE))</f>
        <v/>
      </c>
      <c r="G590" s="2" t="str">
        <f>IF(Tabel1[[#This Row],[ID'#]]="","",+VLOOKUP(Tabel1[[#This Row],[ID'#]],'[1]Product overview'!$B:$P,5,FALSE))</f>
        <v/>
      </c>
      <c r="H590" s="2" t="str">
        <f>IF(Tabel1[[#This Row],[ID'#]]="","",+VLOOKUP(Tabel1[[#This Row],[ID'#]],'[1]Product overview'!$B:$P,8,FALSE))</f>
        <v/>
      </c>
      <c r="I590" s="2" t="str">
        <f>IF(Tabel1[[#This Row],[ID'#]]="","",+VLOOKUP(Tabel1[[#This Row],[ID'#]],'[1]Product overview'!$B:$P,9,FALSE))</f>
        <v/>
      </c>
      <c r="J590" s="2" t="str">
        <f>IF(Tabel1[[#This Row],[ID'#]]="","",+VLOOKUP(Tabel1[[#This Row],[ID'#]],'[1]Product overview'!$B:$P,10,FALSE))</f>
        <v/>
      </c>
      <c r="K590" s="2" t="str">
        <f>IF(Tabel1[[#This Row],[ID'#]]="","",+VLOOKUP(Tabel1[[#This Row],[ID'#]],'[1]Product overview'!$B:$P,11,FALSE))</f>
        <v/>
      </c>
      <c r="L590" s="2" t="str">
        <f>IF(Tabel1[[#This Row],[ID'#]]="","",+VLOOKUP(Tabel1[[#This Row],[ID'#]],'[1]Product overview'!$B:$P,12,FALSE))</f>
        <v/>
      </c>
      <c r="M590" s="2" t="str">
        <f>IF(Tabel1[[#This Row],[ID'#]]="","",+VLOOKUP(Tabel1[[#This Row],[ID'#]],'[1]Product overview'!$B:$P,13,FALSE))</f>
        <v/>
      </c>
      <c r="N590" s="2" t="str">
        <f>IF(Tabel1[[#This Row],[ID'#]]="","",+VLOOKUP(Tabel1[[#This Row],[ID'#]],'[1]Product overview'!$B:$P,14,FALSE))</f>
        <v/>
      </c>
      <c r="O590" s="2" t="str">
        <f>IF(Tabel1[[#This Row],[ID'#]]="","",+VLOOKUP(Tabel1[[#This Row],[ID'#]],'[1]Product overview'!$B:$P,15,FALSE))</f>
        <v/>
      </c>
    </row>
    <row r="591" spans="1:15">
      <c r="A591" s="98"/>
      <c r="B591" s="98"/>
      <c r="C591" s="119"/>
      <c r="D591" s="98"/>
      <c r="E591" s="98"/>
      <c r="F591" s="98" t="str">
        <f>IF(Tabel1[[#This Row],[ID'#]]="","",+VLOOKUP(Tabel1[[#This Row],[ID'#]],'[1]Product overview'!$B:$P,2,FALSE))</f>
        <v/>
      </c>
      <c r="G591" s="2" t="str">
        <f>IF(Tabel1[[#This Row],[ID'#]]="","",+VLOOKUP(Tabel1[[#This Row],[ID'#]],'[1]Product overview'!$B:$P,5,FALSE))</f>
        <v/>
      </c>
      <c r="H591" s="2" t="str">
        <f>IF(Tabel1[[#This Row],[ID'#]]="","",+VLOOKUP(Tabel1[[#This Row],[ID'#]],'[1]Product overview'!$B:$P,8,FALSE))</f>
        <v/>
      </c>
      <c r="I591" s="2" t="str">
        <f>IF(Tabel1[[#This Row],[ID'#]]="","",+VLOOKUP(Tabel1[[#This Row],[ID'#]],'[1]Product overview'!$B:$P,9,FALSE))</f>
        <v/>
      </c>
      <c r="J591" s="2" t="str">
        <f>IF(Tabel1[[#This Row],[ID'#]]="","",+VLOOKUP(Tabel1[[#This Row],[ID'#]],'[1]Product overview'!$B:$P,10,FALSE))</f>
        <v/>
      </c>
      <c r="K591" s="2" t="str">
        <f>IF(Tabel1[[#This Row],[ID'#]]="","",+VLOOKUP(Tabel1[[#This Row],[ID'#]],'[1]Product overview'!$B:$P,11,FALSE))</f>
        <v/>
      </c>
      <c r="L591" s="2" t="str">
        <f>IF(Tabel1[[#This Row],[ID'#]]="","",+VLOOKUP(Tabel1[[#This Row],[ID'#]],'[1]Product overview'!$B:$P,12,FALSE))</f>
        <v/>
      </c>
      <c r="M591" s="2" t="str">
        <f>IF(Tabel1[[#This Row],[ID'#]]="","",+VLOOKUP(Tabel1[[#This Row],[ID'#]],'[1]Product overview'!$B:$P,13,FALSE))</f>
        <v/>
      </c>
      <c r="N591" s="2" t="str">
        <f>IF(Tabel1[[#This Row],[ID'#]]="","",+VLOOKUP(Tabel1[[#This Row],[ID'#]],'[1]Product overview'!$B:$P,14,FALSE))</f>
        <v/>
      </c>
      <c r="O591" s="2" t="str">
        <f>IF(Tabel1[[#This Row],[ID'#]]="","",+VLOOKUP(Tabel1[[#This Row],[ID'#]],'[1]Product overview'!$B:$P,15,FALSE))</f>
        <v/>
      </c>
    </row>
    <row r="592" spans="1:15">
      <c r="A592" s="98"/>
      <c r="B592" s="98"/>
      <c r="C592" s="119"/>
      <c r="D592" s="98"/>
      <c r="E592" s="98"/>
      <c r="F592" s="98" t="str">
        <f>IF(Tabel1[[#This Row],[ID'#]]="","",+VLOOKUP(Tabel1[[#This Row],[ID'#]],'[1]Product overview'!$B:$P,2,FALSE))</f>
        <v/>
      </c>
      <c r="G592" s="2" t="str">
        <f>IF(Tabel1[[#This Row],[ID'#]]="","",+VLOOKUP(Tabel1[[#This Row],[ID'#]],'[1]Product overview'!$B:$P,5,FALSE))</f>
        <v/>
      </c>
      <c r="H592" s="2" t="str">
        <f>IF(Tabel1[[#This Row],[ID'#]]="","",+VLOOKUP(Tabel1[[#This Row],[ID'#]],'[1]Product overview'!$B:$P,8,FALSE))</f>
        <v/>
      </c>
      <c r="I592" s="2" t="str">
        <f>IF(Tabel1[[#This Row],[ID'#]]="","",+VLOOKUP(Tabel1[[#This Row],[ID'#]],'[1]Product overview'!$B:$P,9,FALSE))</f>
        <v/>
      </c>
      <c r="J592" s="2" t="str">
        <f>IF(Tabel1[[#This Row],[ID'#]]="","",+VLOOKUP(Tabel1[[#This Row],[ID'#]],'[1]Product overview'!$B:$P,10,FALSE))</f>
        <v/>
      </c>
      <c r="K592" s="2" t="str">
        <f>IF(Tabel1[[#This Row],[ID'#]]="","",+VLOOKUP(Tabel1[[#This Row],[ID'#]],'[1]Product overview'!$B:$P,11,FALSE))</f>
        <v/>
      </c>
      <c r="L592" s="2" t="str">
        <f>IF(Tabel1[[#This Row],[ID'#]]="","",+VLOOKUP(Tabel1[[#This Row],[ID'#]],'[1]Product overview'!$B:$P,12,FALSE))</f>
        <v/>
      </c>
      <c r="M592" s="2" t="str">
        <f>IF(Tabel1[[#This Row],[ID'#]]="","",+VLOOKUP(Tabel1[[#This Row],[ID'#]],'[1]Product overview'!$B:$P,13,FALSE))</f>
        <v/>
      </c>
      <c r="N592" s="2" t="str">
        <f>IF(Tabel1[[#This Row],[ID'#]]="","",+VLOOKUP(Tabel1[[#This Row],[ID'#]],'[1]Product overview'!$B:$P,14,FALSE))</f>
        <v/>
      </c>
      <c r="O592" s="2" t="str">
        <f>IF(Tabel1[[#This Row],[ID'#]]="","",+VLOOKUP(Tabel1[[#This Row],[ID'#]],'[1]Product overview'!$B:$P,15,FALSE))</f>
        <v/>
      </c>
    </row>
    <row r="593" spans="1:15">
      <c r="A593" s="98"/>
      <c r="B593" s="98"/>
      <c r="C593" s="119"/>
      <c r="D593" s="98"/>
      <c r="E593" s="98"/>
      <c r="F593" s="98" t="str">
        <f>IF(Tabel1[[#This Row],[ID'#]]="","",+VLOOKUP(Tabel1[[#This Row],[ID'#]],'[1]Product overview'!$B:$P,2,FALSE))</f>
        <v/>
      </c>
      <c r="G593" s="2" t="str">
        <f>IF(Tabel1[[#This Row],[ID'#]]="","",+VLOOKUP(Tabel1[[#This Row],[ID'#]],'[1]Product overview'!$B:$P,5,FALSE))</f>
        <v/>
      </c>
      <c r="H593" s="2" t="str">
        <f>IF(Tabel1[[#This Row],[ID'#]]="","",+VLOOKUP(Tabel1[[#This Row],[ID'#]],'[1]Product overview'!$B:$P,8,FALSE))</f>
        <v/>
      </c>
      <c r="I593" s="2" t="str">
        <f>IF(Tabel1[[#This Row],[ID'#]]="","",+VLOOKUP(Tabel1[[#This Row],[ID'#]],'[1]Product overview'!$B:$P,9,FALSE))</f>
        <v/>
      </c>
      <c r="J593" s="2" t="str">
        <f>IF(Tabel1[[#This Row],[ID'#]]="","",+VLOOKUP(Tabel1[[#This Row],[ID'#]],'[1]Product overview'!$B:$P,10,FALSE))</f>
        <v/>
      </c>
      <c r="K593" s="2" t="str">
        <f>IF(Tabel1[[#This Row],[ID'#]]="","",+VLOOKUP(Tabel1[[#This Row],[ID'#]],'[1]Product overview'!$B:$P,11,FALSE))</f>
        <v/>
      </c>
      <c r="L593" s="2" t="str">
        <f>IF(Tabel1[[#This Row],[ID'#]]="","",+VLOOKUP(Tabel1[[#This Row],[ID'#]],'[1]Product overview'!$B:$P,12,FALSE))</f>
        <v/>
      </c>
      <c r="M593" s="2" t="str">
        <f>IF(Tabel1[[#This Row],[ID'#]]="","",+VLOOKUP(Tabel1[[#This Row],[ID'#]],'[1]Product overview'!$B:$P,13,FALSE))</f>
        <v/>
      </c>
      <c r="N593" s="2" t="str">
        <f>IF(Tabel1[[#This Row],[ID'#]]="","",+VLOOKUP(Tabel1[[#This Row],[ID'#]],'[1]Product overview'!$B:$P,14,FALSE))</f>
        <v/>
      </c>
      <c r="O593" s="2" t="str">
        <f>IF(Tabel1[[#This Row],[ID'#]]="","",+VLOOKUP(Tabel1[[#This Row],[ID'#]],'[1]Product overview'!$B:$P,15,FALSE))</f>
        <v/>
      </c>
    </row>
    <row r="594" spans="1:15">
      <c r="A594" s="98"/>
      <c r="B594" s="98"/>
      <c r="C594" s="119"/>
      <c r="D594" s="98"/>
      <c r="E594" s="98"/>
      <c r="F594" s="98" t="str">
        <f>IF(Tabel1[[#This Row],[ID'#]]="","",+VLOOKUP(Tabel1[[#This Row],[ID'#]],'[1]Product overview'!$B:$P,2,FALSE))</f>
        <v/>
      </c>
      <c r="G594" s="2" t="str">
        <f>IF(Tabel1[[#This Row],[ID'#]]="","",+VLOOKUP(Tabel1[[#This Row],[ID'#]],'[1]Product overview'!$B:$P,5,FALSE))</f>
        <v/>
      </c>
      <c r="H594" s="2" t="str">
        <f>IF(Tabel1[[#This Row],[ID'#]]="","",+VLOOKUP(Tabel1[[#This Row],[ID'#]],'[1]Product overview'!$B:$P,8,FALSE))</f>
        <v/>
      </c>
      <c r="I594" s="2" t="str">
        <f>IF(Tabel1[[#This Row],[ID'#]]="","",+VLOOKUP(Tabel1[[#This Row],[ID'#]],'[1]Product overview'!$B:$P,9,FALSE))</f>
        <v/>
      </c>
      <c r="J594" s="2" t="str">
        <f>IF(Tabel1[[#This Row],[ID'#]]="","",+VLOOKUP(Tabel1[[#This Row],[ID'#]],'[1]Product overview'!$B:$P,10,FALSE))</f>
        <v/>
      </c>
      <c r="K594" s="2" t="str">
        <f>IF(Tabel1[[#This Row],[ID'#]]="","",+VLOOKUP(Tabel1[[#This Row],[ID'#]],'[1]Product overview'!$B:$P,11,FALSE))</f>
        <v/>
      </c>
      <c r="L594" s="2" t="str">
        <f>IF(Tabel1[[#This Row],[ID'#]]="","",+VLOOKUP(Tabel1[[#This Row],[ID'#]],'[1]Product overview'!$B:$P,12,FALSE))</f>
        <v/>
      </c>
      <c r="M594" s="2" t="str">
        <f>IF(Tabel1[[#This Row],[ID'#]]="","",+VLOOKUP(Tabel1[[#This Row],[ID'#]],'[1]Product overview'!$B:$P,13,FALSE))</f>
        <v/>
      </c>
      <c r="N594" s="2" t="str">
        <f>IF(Tabel1[[#This Row],[ID'#]]="","",+VLOOKUP(Tabel1[[#This Row],[ID'#]],'[1]Product overview'!$B:$P,14,FALSE))</f>
        <v/>
      </c>
      <c r="O594" s="2" t="str">
        <f>IF(Tabel1[[#This Row],[ID'#]]="","",+VLOOKUP(Tabel1[[#This Row],[ID'#]],'[1]Product overview'!$B:$P,15,FALSE))</f>
        <v/>
      </c>
    </row>
    <row r="595" spans="1:15">
      <c r="A595" s="98"/>
      <c r="B595" s="98"/>
      <c r="C595" s="119"/>
      <c r="D595" s="98"/>
      <c r="E595" s="98"/>
      <c r="F595" s="98" t="str">
        <f>IF(Tabel1[[#This Row],[ID'#]]="","",+VLOOKUP(Tabel1[[#This Row],[ID'#]],'[1]Product overview'!$B:$P,2,FALSE))</f>
        <v/>
      </c>
      <c r="G595" s="2" t="str">
        <f>IF(Tabel1[[#This Row],[ID'#]]="","",+VLOOKUP(Tabel1[[#This Row],[ID'#]],'[1]Product overview'!$B:$P,5,FALSE))</f>
        <v/>
      </c>
      <c r="H595" s="2" t="str">
        <f>IF(Tabel1[[#This Row],[ID'#]]="","",+VLOOKUP(Tabel1[[#This Row],[ID'#]],'[1]Product overview'!$B:$P,8,FALSE))</f>
        <v/>
      </c>
      <c r="I595" s="2" t="str">
        <f>IF(Tabel1[[#This Row],[ID'#]]="","",+VLOOKUP(Tabel1[[#This Row],[ID'#]],'[1]Product overview'!$B:$P,9,FALSE))</f>
        <v/>
      </c>
      <c r="J595" s="2" t="str">
        <f>IF(Tabel1[[#This Row],[ID'#]]="","",+VLOOKUP(Tabel1[[#This Row],[ID'#]],'[1]Product overview'!$B:$P,10,FALSE))</f>
        <v/>
      </c>
      <c r="K595" s="2" t="str">
        <f>IF(Tabel1[[#This Row],[ID'#]]="","",+VLOOKUP(Tabel1[[#This Row],[ID'#]],'[1]Product overview'!$B:$P,11,FALSE))</f>
        <v/>
      </c>
      <c r="L595" s="2" t="str">
        <f>IF(Tabel1[[#This Row],[ID'#]]="","",+VLOOKUP(Tabel1[[#This Row],[ID'#]],'[1]Product overview'!$B:$P,12,FALSE))</f>
        <v/>
      </c>
      <c r="M595" s="2" t="str">
        <f>IF(Tabel1[[#This Row],[ID'#]]="","",+VLOOKUP(Tabel1[[#This Row],[ID'#]],'[1]Product overview'!$B:$P,13,FALSE))</f>
        <v/>
      </c>
      <c r="N595" s="2" t="str">
        <f>IF(Tabel1[[#This Row],[ID'#]]="","",+VLOOKUP(Tabel1[[#This Row],[ID'#]],'[1]Product overview'!$B:$P,14,FALSE))</f>
        <v/>
      </c>
      <c r="O595" s="2" t="str">
        <f>IF(Tabel1[[#This Row],[ID'#]]="","",+VLOOKUP(Tabel1[[#This Row],[ID'#]],'[1]Product overview'!$B:$P,15,FALSE))</f>
        <v/>
      </c>
    </row>
    <row r="596" spans="1:15">
      <c r="A596" s="98"/>
      <c r="B596" s="98"/>
      <c r="C596" s="119"/>
      <c r="D596" s="98"/>
      <c r="E596" s="98"/>
      <c r="F596" s="98" t="str">
        <f>IF(Tabel1[[#This Row],[ID'#]]="","",+VLOOKUP(Tabel1[[#This Row],[ID'#]],'[1]Product overview'!$B:$P,2,FALSE))</f>
        <v/>
      </c>
      <c r="G596" s="2" t="str">
        <f>IF(Tabel1[[#This Row],[ID'#]]="","",+VLOOKUP(Tabel1[[#This Row],[ID'#]],'[1]Product overview'!$B:$P,5,FALSE))</f>
        <v/>
      </c>
      <c r="H596" s="2" t="str">
        <f>IF(Tabel1[[#This Row],[ID'#]]="","",+VLOOKUP(Tabel1[[#This Row],[ID'#]],'[1]Product overview'!$B:$P,8,FALSE))</f>
        <v/>
      </c>
      <c r="I596" s="2" t="str">
        <f>IF(Tabel1[[#This Row],[ID'#]]="","",+VLOOKUP(Tabel1[[#This Row],[ID'#]],'[1]Product overview'!$B:$P,9,FALSE))</f>
        <v/>
      </c>
      <c r="J596" s="2" t="str">
        <f>IF(Tabel1[[#This Row],[ID'#]]="","",+VLOOKUP(Tabel1[[#This Row],[ID'#]],'[1]Product overview'!$B:$P,10,FALSE))</f>
        <v/>
      </c>
      <c r="K596" s="2" t="str">
        <f>IF(Tabel1[[#This Row],[ID'#]]="","",+VLOOKUP(Tabel1[[#This Row],[ID'#]],'[1]Product overview'!$B:$P,11,FALSE))</f>
        <v/>
      </c>
      <c r="L596" s="2" t="str">
        <f>IF(Tabel1[[#This Row],[ID'#]]="","",+VLOOKUP(Tabel1[[#This Row],[ID'#]],'[1]Product overview'!$B:$P,12,FALSE))</f>
        <v/>
      </c>
      <c r="M596" s="2" t="str">
        <f>IF(Tabel1[[#This Row],[ID'#]]="","",+VLOOKUP(Tabel1[[#This Row],[ID'#]],'[1]Product overview'!$B:$P,13,FALSE))</f>
        <v/>
      </c>
      <c r="N596" s="2" t="str">
        <f>IF(Tabel1[[#This Row],[ID'#]]="","",+VLOOKUP(Tabel1[[#This Row],[ID'#]],'[1]Product overview'!$B:$P,14,FALSE))</f>
        <v/>
      </c>
      <c r="O596" s="2" t="str">
        <f>IF(Tabel1[[#This Row],[ID'#]]="","",+VLOOKUP(Tabel1[[#This Row],[ID'#]],'[1]Product overview'!$B:$P,15,FALSE))</f>
        <v/>
      </c>
    </row>
    <row r="597" spans="1:15">
      <c r="A597" s="98"/>
      <c r="B597" s="98"/>
      <c r="C597" s="119"/>
      <c r="D597" s="98"/>
      <c r="E597" s="98"/>
      <c r="F597" s="98" t="str">
        <f>IF(Tabel1[[#This Row],[ID'#]]="","",+VLOOKUP(Tabel1[[#This Row],[ID'#]],'[1]Product overview'!$B:$P,2,FALSE))</f>
        <v/>
      </c>
      <c r="G597" s="2" t="str">
        <f>IF(Tabel1[[#This Row],[ID'#]]="","",+VLOOKUP(Tabel1[[#This Row],[ID'#]],'[1]Product overview'!$B:$P,5,FALSE))</f>
        <v/>
      </c>
      <c r="H597" s="2" t="str">
        <f>IF(Tabel1[[#This Row],[ID'#]]="","",+VLOOKUP(Tabel1[[#This Row],[ID'#]],'[1]Product overview'!$B:$P,8,FALSE))</f>
        <v/>
      </c>
      <c r="I597" s="2" t="str">
        <f>IF(Tabel1[[#This Row],[ID'#]]="","",+VLOOKUP(Tabel1[[#This Row],[ID'#]],'[1]Product overview'!$B:$P,9,FALSE))</f>
        <v/>
      </c>
      <c r="J597" s="2" t="str">
        <f>IF(Tabel1[[#This Row],[ID'#]]="","",+VLOOKUP(Tabel1[[#This Row],[ID'#]],'[1]Product overview'!$B:$P,10,FALSE))</f>
        <v/>
      </c>
      <c r="K597" s="2" t="str">
        <f>IF(Tabel1[[#This Row],[ID'#]]="","",+VLOOKUP(Tabel1[[#This Row],[ID'#]],'[1]Product overview'!$B:$P,11,FALSE))</f>
        <v/>
      </c>
      <c r="L597" s="2" t="str">
        <f>IF(Tabel1[[#This Row],[ID'#]]="","",+VLOOKUP(Tabel1[[#This Row],[ID'#]],'[1]Product overview'!$B:$P,12,FALSE))</f>
        <v/>
      </c>
      <c r="M597" s="2" t="str">
        <f>IF(Tabel1[[#This Row],[ID'#]]="","",+VLOOKUP(Tabel1[[#This Row],[ID'#]],'[1]Product overview'!$B:$P,13,FALSE))</f>
        <v/>
      </c>
      <c r="N597" s="2" t="str">
        <f>IF(Tabel1[[#This Row],[ID'#]]="","",+VLOOKUP(Tabel1[[#This Row],[ID'#]],'[1]Product overview'!$B:$P,14,FALSE))</f>
        <v/>
      </c>
      <c r="O597" s="2" t="str">
        <f>IF(Tabel1[[#This Row],[ID'#]]="","",+VLOOKUP(Tabel1[[#This Row],[ID'#]],'[1]Product overview'!$B:$P,15,FALSE))</f>
        <v/>
      </c>
    </row>
    <row r="598" spans="1:15">
      <c r="A598" s="98"/>
      <c r="B598" s="98"/>
      <c r="C598" s="119"/>
      <c r="D598" s="98"/>
      <c r="E598" s="98"/>
      <c r="F598" s="98" t="str">
        <f>IF(Tabel1[[#This Row],[ID'#]]="","",+VLOOKUP(Tabel1[[#This Row],[ID'#]],'[1]Product overview'!$B:$P,2,FALSE))</f>
        <v/>
      </c>
      <c r="G598" s="2" t="str">
        <f>IF(Tabel1[[#This Row],[ID'#]]="","",+VLOOKUP(Tabel1[[#This Row],[ID'#]],'[1]Product overview'!$B:$P,5,FALSE))</f>
        <v/>
      </c>
      <c r="H598" s="2" t="str">
        <f>IF(Tabel1[[#This Row],[ID'#]]="","",+VLOOKUP(Tabel1[[#This Row],[ID'#]],'[1]Product overview'!$B:$P,8,FALSE))</f>
        <v/>
      </c>
      <c r="I598" s="2" t="str">
        <f>IF(Tabel1[[#This Row],[ID'#]]="","",+VLOOKUP(Tabel1[[#This Row],[ID'#]],'[1]Product overview'!$B:$P,9,FALSE))</f>
        <v/>
      </c>
      <c r="J598" s="2" t="str">
        <f>IF(Tabel1[[#This Row],[ID'#]]="","",+VLOOKUP(Tabel1[[#This Row],[ID'#]],'[1]Product overview'!$B:$P,10,FALSE))</f>
        <v/>
      </c>
      <c r="K598" s="2" t="str">
        <f>IF(Tabel1[[#This Row],[ID'#]]="","",+VLOOKUP(Tabel1[[#This Row],[ID'#]],'[1]Product overview'!$B:$P,11,FALSE))</f>
        <v/>
      </c>
      <c r="L598" s="2" t="str">
        <f>IF(Tabel1[[#This Row],[ID'#]]="","",+VLOOKUP(Tabel1[[#This Row],[ID'#]],'[1]Product overview'!$B:$P,12,FALSE))</f>
        <v/>
      </c>
      <c r="M598" s="2" t="str">
        <f>IF(Tabel1[[#This Row],[ID'#]]="","",+VLOOKUP(Tabel1[[#This Row],[ID'#]],'[1]Product overview'!$B:$P,13,FALSE))</f>
        <v/>
      </c>
      <c r="N598" s="2" t="str">
        <f>IF(Tabel1[[#This Row],[ID'#]]="","",+VLOOKUP(Tabel1[[#This Row],[ID'#]],'[1]Product overview'!$B:$P,14,FALSE))</f>
        <v/>
      </c>
      <c r="O598" s="2" t="str">
        <f>IF(Tabel1[[#This Row],[ID'#]]="","",+VLOOKUP(Tabel1[[#This Row],[ID'#]],'[1]Product overview'!$B:$P,15,FALSE))</f>
        <v/>
      </c>
    </row>
    <row r="599" spans="1:15">
      <c r="A599" s="98"/>
      <c r="B599" s="98"/>
      <c r="C599" s="119"/>
      <c r="D599" s="98"/>
      <c r="E599" s="98"/>
      <c r="F599" s="98" t="str">
        <f>IF(Tabel1[[#This Row],[ID'#]]="","",+VLOOKUP(Tabel1[[#This Row],[ID'#]],'[1]Product overview'!$B:$P,2,FALSE))</f>
        <v/>
      </c>
      <c r="G599" s="2" t="str">
        <f>IF(Tabel1[[#This Row],[ID'#]]="","",+VLOOKUP(Tabel1[[#This Row],[ID'#]],'[1]Product overview'!$B:$P,5,FALSE))</f>
        <v/>
      </c>
      <c r="H599" s="2" t="str">
        <f>IF(Tabel1[[#This Row],[ID'#]]="","",+VLOOKUP(Tabel1[[#This Row],[ID'#]],'[1]Product overview'!$B:$P,8,FALSE))</f>
        <v/>
      </c>
      <c r="I599" s="2" t="str">
        <f>IF(Tabel1[[#This Row],[ID'#]]="","",+VLOOKUP(Tabel1[[#This Row],[ID'#]],'[1]Product overview'!$B:$P,9,FALSE))</f>
        <v/>
      </c>
      <c r="J599" s="2" t="str">
        <f>IF(Tabel1[[#This Row],[ID'#]]="","",+VLOOKUP(Tabel1[[#This Row],[ID'#]],'[1]Product overview'!$B:$P,10,FALSE))</f>
        <v/>
      </c>
      <c r="K599" s="2" t="str">
        <f>IF(Tabel1[[#This Row],[ID'#]]="","",+VLOOKUP(Tabel1[[#This Row],[ID'#]],'[1]Product overview'!$B:$P,11,FALSE))</f>
        <v/>
      </c>
      <c r="L599" s="2" t="str">
        <f>IF(Tabel1[[#This Row],[ID'#]]="","",+VLOOKUP(Tabel1[[#This Row],[ID'#]],'[1]Product overview'!$B:$P,12,FALSE))</f>
        <v/>
      </c>
      <c r="M599" s="2" t="str">
        <f>IF(Tabel1[[#This Row],[ID'#]]="","",+VLOOKUP(Tabel1[[#This Row],[ID'#]],'[1]Product overview'!$B:$P,13,FALSE))</f>
        <v/>
      </c>
      <c r="N599" s="2" t="str">
        <f>IF(Tabel1[[#This Row],[ID'#]]="","",+VLOOKUP(Tabel1[[#This Row],[ID'#]],'[1]Product overview'!$B:$P,14,FALSE))</f>
        <v/>
      </c>
      <c r="O599" s="2" t="str">
        <f>IF(Tabel1[[#This Row],[ID'#]]="","",+VLOOKUP(Tabel1[[#This Row],[ID'#]],'[1]Product overview'!$B:$P,15,FALSE))</f>
        <v/>
      </c>
    </row>
    <row r="600" spans="1:15">
      <c r="A600" s="98"/>
      <c r="B600" s="98"/>
      <c r="C600" s="119"/>
      <c r="D600" s="98"/>
      <c r="E600" s="98"/>
      <c r="F600" s="98" t="str">
        <f>IF(Tabel1[[#This Row],[ID'#]]="","",+VLOOKUP(Tabel1[[#This Row],[ID'#]],'[1]Product overview'!$B:$P,2,FALSE))</f>
        <v/>
      </c>
      <c r="G600" s="2" t="str">
        <f>IF(Tabel1[[#This Row],[ID'#]]="","",+VLOOKUP(Tabel1[[#This Row],[ID'#]],'[1]Product overview'!$B:$P,5,FALSE))</f>
        <v/>
      </c>
      <c r="H600" s="2" t="str">
        <f>IF(Tabel1[[#This Row],[ID'#]]="","",+VLOOKUP(Tabel1[[#This Row],[ID'#]],'[1]Product overview'!$B:$P,8,FALSE))</f>
        <v/>
      </c>
      <c r="I600" s="2" t="str">
        <f>IF(Tabel1[[#This Row],[ID'#]]="","",+VLOOKUP(Tabel1[[#This Row],[ID'#]],'[1]Product overview'!$B:$P,9,FALSE))</f>
        <v/>
      </c>
      <c r="J600" s="2" t="str">
        <f>IF(Tabel1[[#This Row],[ID'#]]="","",+VLOOKUP(Tabel1[[#This Row],[ID'#]],'[1]Product overview'!$B:$P,10,FALSE))</f>
        <v/>
      </c>
      <c r="K600" s="2" t="str">
        <f>IF(Tabel1[[#This Row],[ID'#]]="","",+VLOOKUP(Tabel1[[#This Row],[ID'#]],'[1]Product overview'!$B:$P,11,FALSE))</f>
        <v/>
      </c>
      <c r="L600" s="2" t="str">
        <f>IF(Tabel1[[#This Row],[ID'#]]="","",+VLOOKUP(Tabel1[[#This Row],[ID'#]],'[1]Product overview'!$B:$P,12,FALSE))</f>
        <v/>
      </c>
      <c r="M600" s="2" t="str">
        <f>IF(Tabel1[[#This Row],[ID'#]]="","",+VLOOKUP(Tabel1[[#This Row],[ID'#]],'[1]Product overview'!$B:$P,13,FALSE))</f>
        <v/>
      </c>
      <c r="N600" s="2" t="str">
        <f>IF(Tabel1[[#This Row],[ID'#]]="","",+VLOOKUP(Tabel1[[#This Row],[ID'#]],'[1]Product overview'!$B:$P,14,FALSE))</f>
        <v/>
      </c>
      <c r="O600" s="2" t="str">
        <f>IF(Tabel1[[#This Row],[ID'#]]="","",+VLOOKUP(Tabel1[[#This Row],[ID'#]],'[1]Product overview'!$B:$P,15,FALSE))</f>
        <v/>
      </c>
    </row>
    <row r="601" spans="1:15">
      <c r="A601" s="98"/>
      <c r="B601" s="98"/>
      <c r="C601" s="119"/>
      <c r="D601" s="98"/>
      <c r="E601" s="98"/>
      <c r="F601" s="98" t="str">
        <f>IF(Tabel1[[#This Row],[ID'#]]="","",+VLOOKUP(Tabel1[[#This Row],[ID'#]],'[1]Product overview'!$B:$P,2,FALSE))</f>
        <v/>
      </c>
      <c r="G601" s="2" t="str">
        <f>IF(Tabel1[[#This Row],[ID'#]]="","",+VLOOKUP(Tabel1[[#This Row],[ID'#]],'[1]Product overview'!$B:$P,5,FALSE))</f>
        <v/>
      </c>
      <c r="H601" s="2" t="str">
        <f>IF(Tabel1[[#This Row],[ID'#]]="","",+VLOOKUP(Tabel1[[#This Row],[ID'#]],'[1]Product overview'!$B:$P,8,FALSE))</f>
        <v/>
      </c>
      <c r="I601" s="2" t="str">
        <f>IF(Tabel1[[#This Row],[ID'#]]="","",+VLOOKUP(Tabel1[[#This Row],[ID'#]],'[1]Product overview'!$B:$P,9,FALSE))</f>
        <v/>
      </c>
      <c r="J601" s="2" t="str">
        <f>IF(Tabel1[[#This Row],[ID'#]]="","",+VLOOKUP(Tabel1[[#This Row],[ID'#]],'[1]Product overview'!$B:$P,10,FALSE))</f>
        <v/>
      </c>
      <c r="K601" s="2" t="str">
        <f>IF(Tabel1[[#This Row],[ID'#]]="","",+VLOOKUP(Tabel1[[#This Row],[ID'#]],'[1]Product overview'!$B:$P,11,FALSE))</f>
        <v/>
      </c>
      <c r="L601" s="2" t="str">
        <f>IF(Tabel1[[#This Row],[ID'#]]="","",+VLOOKUP(Tabel1[[#This Row],[ID'#]],'[1]Product overview'!$B:$P,12,FALSE))</f>
        <v/>
      </c>
      <c r="M601" s="2" t="str">
        <f>IF(Tabel1[[#This Row],[ID'#]]="","",+VLOOKUP(Tabel1[[#This Row],[ID'#]],'[1]Product overview'!$B:$P,13,FALSE))</f>
        <v/>
      </c>
      <c r="N601" s="2" t="str">
        <f>IF(Tabel1[[#This Row],[ID'#]]="","",+VLOOKUP(Tabel1[[#This Row],[ID'#]],'[1]Product overview'!$B:$P,14,FALSE))</f>
        <v/>
      </c>
      <c r="O601" s="2" t="str">
        <f>IF(Tabel1[[#This Row],[ID'#]]="","",+VLOOKUP(Tabel1[[#This Row],[ID'#]],'[1]Product overview'!$B:$P,15,FALSE))</f>
        <v/>
      </c>
    </row>
    <row r="602" spans="1:15">
      <c r="A602" s="98"/>
      <c r="B602" s="98"/>
      <c r="C602" s="119"/>
      <c r="D602" s="98"/>
      <c r="E602" s="98"/>
      <c r="F602" s="98" t="str">
        <f>IF(Tabel1[[#This Row],[ID'#]]="","",+VLOOKUP(Tabel1[[#This Row],[ID'#]],'[1]Product overview'!$B:$P,2,FALSE))</f>
        <v/>
      </c>
      <c r="G602" s="2" t="str">
        <f>IF(Tabel1[[#This Row],[ID'#]]="","",+VLOOKUP(Tabel1[[#This Row],[ID'#]],'[1]Product overview'!$B:$P,5,FALSE))</f>
        <v/>
      </c>
      <c r="H602" s="2" t="str">
        <f>IF(Tabel1[[#This Row],[ID'#]]="","",+VLOOKUP(Tabel1[[#This Row],[ID'#]],'[1]Product overview'!$B:$P,8,FALSE))</f>
        <v/>
      </c>
      <c r="I602" s="2" t="str">
        <f>IF(Tabel1[[#This Row],[ID'#]]="","",+VLOOKUP(Tabel1[[#This Row],[ID'#]],'[1]Product overview'!$B:$P,9,FALSE))</f>
        <v/>
      </c>
      <c r="J602" s="2" t="str">
        <f>IF(Tabel1[[#This Row],[ID'#]]="","",+VLOOKUP(Tabel1[[#This Row],[ID'#]],'[1]Product overview'!$B:$P,10,FALSE))</f>
        <v/>
      </c>
      <c r="K602" s="2" t="str">
        <f>IF(Tabel1[[#This Row],[ID'#]]="","",+VLOOKUP(Tabel1[[#This Row],[ID'#]],'[1]Product overview'!$B:$P,11,FALSE))</f>
        <v/>
      </c>
      <c r="L602" s="2" t="str">
        <f>IF(Tabel1[[#This Row],[ID'#]]="","",+VLOOKUP(Tabel1[[#This Row],[ID'#]],'[1]Product overview'!$B:$P,12,FALSE))</f>
        <v/>
      </c>
      <c r="M602" s="2" t="str">
        <f>IF(Tabel1[[#This Row],[ID'#]]="","",+VLOOKUP(Tabel1[[#This Row],[ID'#]],'[1]Product overview'!$B:$P,13,FALSE))</f>
        <v/>
      </c>
      <c r="N602" s="2" t="str">
        <f>IF(Tabel1[[#This Row],[ID'#]]="","",+VLOOKUP(Tabel1[[#This Row],[ID'#]],'[1]Product overview'!$B:$P,14,FALSE))</f>
        <v/>
      </c>
      <c r="O602" s="2" t="str">
        <f>IF(Tabel1[[#This Row],[ID'#]]="","",+VLOOKUP(Tabel1[[#This Row],[ID'#]],'[1]Product overview'!$B:$P,15,FALSE))</f>
        <v/>
      </c>
    </row>
    <row r="603" spans="1:15">
      <c r="A603" s="98"/>
      <c r="B603" s="98"/>
      <c r="C603" s="119"/>
      <c r="D603" s="98"/>
      <c r="E603" s="98"/>
      <c r="F603" s="98" t="str">
        <f>IF(Tabel1[[#This Row],[ID'#]]="","",+VLOOKUP(Tabel1[[#This Row],[ID'#]],'[1]Product overview'!$B:$P,2,FALSE))</f>
        <v/>
      </c>
      <c r="G603" s="2" t="str">
        <f>IF(Tabel1[[#This Row],[ID'#]]="","",+VLOOKUP(Tabel1[[#This Row],[ID'#]],'[1]Product overview'!$B:$P,5,FALSE))</f>
        <v/>
      </c>
      <c r="H603" s="2" t="str">
        <f>IF(Tabel1[[#This Row],[ID'#]]="","",+VLOOKUP(Tabel1[[#This Row],[ID'#]],'[1]Product overview'!$B:$P,8,FALSE))</f>
        <v/>
      </c>
      <c r="I603" s="2" t="str">
        <f>IF(Tabel1[[#This Row],[ID'#]]="","",+VLOOKUP(Tabel1[[#This Row],[ID'#]],'[1]Product overview'!$B:$P,9,FALSE))</f>
        <v/>
      </c>
      <c r="J603" s="2" t="str">
        <f>IF(Tabel1[[#This Row],[ID'#]]="","",+VLOOKUP(Tabel1[[#This Row],[ID'#]],'[1]Product overview'!$B:$P,10,FALSE))</f>
        <v/>
      </c>
      <c r="K603" s="2" t="str">
        <f>IF(Tabel1[[#This Row],[ID'#]]="","",+VLOOKUP(Tabel1[[#This Row],[ID'#]],'[1]Product overview'!$B:$P,11,FALSE))</f>
        <v/>
      </c>
      <c r="L603" s="2" t="str">
        <f>IF(Tabel1[[#This Row],[ID'#]]="","",+VLOOKUP(Tabel1[[#This Row],[ID'#]],'[1]Product overview'!$B:$P,12,FALSE))</f>
        <v/>
      </c>
      <c r="M603" s="2" t="str">
        <f>IF(Tabel1[[#This Row],[ID'#]]="","",+VLOOKUP(Tabel1[[#This Row],[ID'#]],'[1]Product overview'!$B:$P,13,FALSE))</f>
        <v/>
      </c>
      <c r="N603" s="2" t="str">
        <f>IF(Tabel1[[#This Row],[ID'#]]="","",+VLOOKUP(Tabel1[[#This Row],[ID'#]],'[1]Product overview'!$B:$P,14,FALSE))</f>
        <v/>
      </c>
      <c r="O603" s="2" t="str">
        <f>IF(Tabel1[[#This Row],[ID'#]]="","",+VLOOKUP(Tabel1[[#This Row],[ID'#]],'[1]Product overview'!$B:$P,15,FALSE))</f>
        <v/>
      </c>
    </row>
    <row r="604" spans="1:15">
      <c r="C604" s="106"/>
      <c r="E604" s="98"/>
    </row>
  </sheetData>
  <sheetProtection sheet="1" objects="1" scenarios="1"/>
  <conditionalFormatting sqref="B5:F5">
    <cfRule type="cellIs" dxfId="17" priority="1" operator="greaterThan">
      <formula>1</formula>
    </cfRule>
    <cfRule type="iconSet" priority="2">
      <iconSet reverse="1">
        <cfvo type="percent" val="0"/>
        <cfvo type="num" val="0.9"/>
        <cfvo type="num" val="1" gte="0"/>
      </iconSet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31" sqref="L31"/>
    </sheetView>
  </sheetViews>
  <sheetFormatPr defaultRowHeight="14.4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28" sqref="A28"/>
    </sheetView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F6E6F9C895AA43BE0A898AC303462E" ma:contentTypeVersion="26" ma:contentTypeDescription="Create a new document." ma:contentTypeScope="" ma:versionID="c492e38770200a7f3ca20a205a5d5efb">
  <xsd:schema xmlns:xsd="http://www.w3.org/2001/XMLSchema" xmlns:xs="http://www.w3.org/2001/XMLSchema" xmlns:p="http://schemas.microsoft.com/office/2006/metadata/properties" xmlns:ns2="9f087028-8e3e-4c93-a061-33d3e9de995a" xmlns:ns3="c5d4b6fa-28a6-4915-ad02-c11fa8e76f92" targetNamespace="http://schemas.microsoft.com/office/2006/metadata/properties" ma:root="true" ma:fieldsID="ce271d6afc18a07dfa8cc0c24dafc80f" ns2:_="" ns3:_="">
    <xsd:import namespace="9f087028-8e3e-4c93-a061-33d3e9de995a"/>
    <xsd:import namespace="c5d4b6fa-28a6-4915-ad02-c11fa8e76f92"/>
    <xsd:element name="properties">
      <xsd:complexType>
        <xsd:sequence>
          <xsd:element name="documentManagement">
            <xsd:complexType>
              <xsd:all>
                <xsd:element ref="ns2:i2b8d92c922f44369b3c371567339a7a" minOccurs="0"/>
                <xsd:element ref="ns2:TaxCatchAll" minOccurs="0"/>
                <xsd:element ref="ns2:e875f6ca30b049e69b92ab6fd30ccc7e" minOccurs="0"/>
                <xsd:element ref="ns3:Comment" minOccurs="0"/>
                <xsd:element ref="ns2:d6a12a92581e42f5ab2fd8eb0ab6a7b6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87028-8e3e-4c93-a061-33d3e9de995a" elementFormDefault="qualified">
    <xsd:import namespace="http://schemas.microsoft.com/office/2006/documentManagement/types"/>
    <xsd:import namespace="http://schemas.microsoft.com/office/infopath/2007/PartnerControls"/>
    <xsd:element name="i2b8d92c922f44369b3c371567339a7a" ma:index="5" nillable="true" ma:taxonomy="true" ma:internalName="i2b8d92c922f44369b3c371567339a7a" ma:taxonomyFieldName="Product_x0020_group_x0020_001" ma:displayName="Product group 075 Textile services" ma:readOnly="false" ma:default="1;#Textile services (075)|dcd87446-849e-4855-b9d2-2994f6077b0c" ma:fieldId="{22b8d92c-922f-4436-9b3c-371567339a7a}" ma:sspId="2ae8ed2c-49d6-4264-94a7-517b88e8cd6b" ma:termSetId="aa98c9f9-a6f9-45bd-8e39-80e22173c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6" nillable="true" ma:displayName="Taxonomy Catch All Column" ma:hidden="true" ma:list="{7045027a-f4c0-423f-9c77-7e26fa9f6bc3}" ma:internalName="TaxCatchAll" ma:showField="CatchAllData" ma:web="9f087028-8e3e-4c93-a061-33d3e9de99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875f6ca30b049e69b92ab6fd30ccc7e" ma:index="8" nillable="true" ma:displayName="Gen_0" ma:hidden="true" ma:internalName="e875f6ca30b049e69b92ab6fd30ccc7e" ma:readOnly="false">
      <xsd:simpleType>
        <xsd:restriction base="dms:Note"/>
      </xsd:simpleType>
    </xsd:element>
    <xsd:element name="d6a12a92581e42f5ab2fd8eb0ab6a7b6" ma:index="11" nillable="true" ma:displayName="Document Type_0" ma:hidden="true" ma:internalName="d6a12a92581e42f5ab2fd8eb0ab6a7b6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4b6fa-28a6-4915-ad02-c11fa8e76f92" elementFormDefault="qualified">
    <xsd:import namespace="http://schemas.microsoft.com/office/2006/documentManagement/types"/>
    <xsd:import namespace="http://schemas.microsoft.com/office/infopath/2007/PartnerControls"/>
    <xsd:element name="Comment" ma:index="9" nillable="true" ma:displayName="Comment" ma:internalName="Comment" ma:readOnly="false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087028-8e3e-4c93-a061-33d3e9de995a">
      <Value>44</Value>
      <Value>1</Value>
      <Value>42</Value>
    </TaxCatchAll>
    <d6a12a92581e42f5ab2fd8eb0ab6a7b6 xmlns="9f087028-8e3e-4c93-a061-33d3e9de995a">Calculation sheet|8d9e94c2-df09-48f3-b059-a1a0a5090d21</d6a12a92581e42f5ab2fd8eb0ab6a7b6>
    <e875f6ca30b049e69b92ab6fd30ccc7e xmlns="9f087028-8e3e-4c93-a061-33d3e9de995a">4|6f3115d7-7bd7-43be-b888-10986222e4f3</e875f6ca30b049e69b92ab6fd30ccc7e>
    <i2b8d92c922f44369b3c371567339a7a xmlns="9f087028-8e3e-4c93-a061-33d3e9de99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Textile services (075)</TermName>
          <TermId xmlns="http://schemas.microsoft.com/office/infopath/2007/PartnerControls">dcd87446-849e-4855-b9d2-2994f6077b0c</TermId>
        </TermInfo>
      </Terms>
    </i2b8d92c922f44369b3c371567339a7a>
    <Comment xmlns="c5d4b6fa-28a6-4915-ad02-c11fa8e76f92">New: Cleanroom categories - energy factors</Comment>
  </documentManagement>
</p:properties>
</file>

<file path=customXml/itemProps1.xml><?xml version="1.0" encoding="utf-8"?>
<ds:datastoreItem xmlns:ds="http://schemas.openxmlformats.org/officeDocument/2006/customXml" ds:itemID="{9171832E-67AC-4633-B16E-BC2600DF0965}"/>
</file>

<file path=customXml/itemProps2.xml><?xml version="1.0" encoding="utf-8"?>
<ds:datastoreItem xmlns:ds="http://schemas.openxmlformats.org/officeDocument/2006/customXml" ds:itemID="{4F467BDE-264E-49EA-B189-8F7506BF563C}"/>
</file>

<file path=customXml/itemProps3.xml><?xml version="1.0" encoding="utf-8"?>
<ds:datastoreItem xmlns:ds="http://schemas.openxmlformats.org/officeDocument/2006/customXml" ds:itemID="{45EFFC6E-4009-4DD4-80E5-F7DFFDA9F6EE}"/>
</file>

<file path=customXml/itemProps4.xml><?xml version="1.0" encoding="utf-8"?>
<ds:datastoreItem xmlns:ds="http://schemas.openxmlformats.org/officeDocument/2006/customXml" ds:itemID="{1F470491-3710-40C2-849C-577D904F92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Dansk Standard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Application Help</dc:title>
  <dc:subject/>
  <dc:creator>Jeppe Frydendal</dc:creator>
  <cp:keywords/>
  <dc:description/>
  <cp:lastModifiedBy>Johanna Hultgren (Svanen)</cp:lastModifiedBy>
  <cp:revision/>
  <dcterms:created xsi:type="dcterms:W3CDTF">2018-02-14T11:24:03Z</dcterms:created>
  <dcterms:modified xsi:type="dcterms:W3CDTF">2026-03-31T08:07:21Z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0x0101002CF6E6F9C895AA43BE0A898AC303462E</vt:lpwstr>
  </property>
  <property fmtid="{D5CDD505-2E9C-101B-9397-08002B2CF9AE}" pid="3" name="Ver0">
    <vt:lpwstr>70;#.0|4560965c-b518-4ed0-ab4d-c02076b474d1</vt:lpwstr>
  </property>
  <property fmtid="{D5CDD505-2E9C-101B-9397-08002B2CF9AE}" pid="4" name="Year2">
    <vt:lpwstr>505;#2018|1c8663d8-5b67-453e-9778-75f732d9340e</vt:lpwstr>
  </property>
  <property fmtid="{D5CDD505-2E9C-101B-9397-08002B2CF9AE}" pid="5" name="Gen0">
    <vt:lpwstr>74;#4|6f3115d7-7bd7-43be-b888-10986222e4f3</vt:lpwstr>
  </property>
  <property fmtid="{D5CDD505-2E9C-101B-9397-08002B2CF9AE}" pid="6" name="Document status1">
    <vt:lpwstr>68;#Valid|715646e3-bb08-47a6-89b9-774dbfda2109</vt:lpwstr>
  </property>
  <property fmtid="{D5CDD505-2E9C-101B-9397-08002B2CF9AE}" pid="7" name="Product group 001">
    <vt:lpwstr>1;#Textile services (075)|dcd87446-849e-4855-b9d2-2994f6077b0c</vt:lpwstr>
  </property>
  <property fmtid="{D5CDD505-2E9C-101B-9397-08002B2CF9AE}" pid="8" name="Document Type">
    <vt:lpwstr>44;#Calculation sheet|8d9e94c2-df09-48f3-b059-a1a0a5090d21</vt:lpwstr>
  </property>
  <property fmtid="{D5CDD505-2E9C-101B-9397-08002B2CF9AE}" pid="9" name="Gen">
    <vt:lpwstr>42;#4|6f3115d7-7bd7-43be-b888-10986222e4f3</vt:lpwstr>
  </property>
  <property fmtid="{D5CDD505-2E9C-101B-9397-08002B2CF9AE}" pid="10" name="Document_x0020_Type">
    <vt:lpwstr>44;#Calculation sheet|8d9e94c2-df09-48f3-b059-a1a0a5090d21</vt:lpwstr>
  </property>
  <property fmtid="{D5CDD505-2E9C-101B-9397-08002B2CF9AE}" pid="11" name="Product_x0020_group_x0020_001">
    <vt:lpwstr>1;#Textile services (075)|dcd87446-849e-4855-b9d2-2994f6077b0c</vt:lpwstr>
  </property>
</Properties>
</file>